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<sst xmlns="http://schemas.openxmlformats.org/spreadsheetml/2006/main" count="237" uniqueCount="84">
  <si>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</si>
  <si>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</si>
  <si>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</si>
  <si>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</si>
  <si>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</si>
  <si>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</si>
  <si>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</si>
  <si>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</si>
  <si>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</si>
  <si>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</si>
  <si>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 31.12.2017 г</t>
  </si>
  <si>
    <t>Дата заключения договора</t>
  </si>
  <si>
    <t>Улица</t>
  </si>
  <si>
    <t>Дом</t>
  </si>
  <si>
    <t>Котлостроительная</t>
  </si>
  <si>
    <t>01.09.2016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</si>
  <si>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</si>
  <si>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</si>
  <si>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</si>
  <si>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</si>
  <si>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</si>
  <si>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</si>
  <si>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</si>
  <si>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</si>
  <si>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</si>
  <si>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</si>
  <si>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</si>
  <si>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</si>
  <si>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</si>
  <si>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</si>
  <si>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</si>
  <si>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</si>
  <si>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</si>
  <si>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</si>
  <si>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</si>
  <si>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</si>
  <si>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</si>
  <si>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</si>
  <si>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</si>
  <si>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</si>
  <si>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</si>
  <si>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ХВ снабжение (СОИД)</t>
  </si>
  <si>
    <t>Эл.снабжение (СОИД)</t>
  </si>
  <si>
    <t xml:space="preserve">Сентябрь 2017 </t>
  </si>
  <si>
    <t>Вид работ</t>
  </si>
  <si>
    <t>Место проведения работ</t>
  </si>
  <si>
    <t>Сумма</t>
  </si>
  <si>
    <t>установка урн на территории двора жилого дома</t>
  </si>
  <si>
    <t>Котлостроительная, 11</t>
  </si>
  <si>
    <t>ИТОГО</t>
  </si>
  <si>
    <t>Ноябрь 2017</t>
  </si>
  <si>
    <t>устранение течи кровли</t>
  </si>
  <si>
    <t>кв.9</t>
  </si>
  <si>
    <t>ВСЕГО</t>
  </si>
  <si>
    <t>Январь 2017 г.</t>
  </si>
  <si>
    <t>Т/о общедомовых приборов учета электроэнергии</t>
  </si>
  <si>
    <t>Т/о УУТЭ ЦО</t>
  </si>
  <si>
    <t>обход и осмотр подвала и инженерных коммуникаций</t>
  </si>
  <si>
    <t>ревизия индивидуальных электросчетчиков</t>
  </si>
  <si>
    <t>Февраль 2017 г</t>
  </si>
  <si>
    <t>замена сбросного крана на стояке</t>
  </si>
  <si>
    <t>подвал</t>
  </si>
  <si>
    <t>Март 2017</t>
  </si>
  <si>
    <t>ремонт электроосвещения над подъездом (смена ламп)</t>
  </si>
  <si>
    <t>ремонт электроосвещения над подъездом (смена ламп) с автовышки</t>
  </si>
  <si>
    <t>очистка воронок водосточных труб</t>
  </si>
  <si>
    <t>Апрель 2017</t>
  </si>
  <si>
    <t>Май 2017</t>
  </si>
  <si>
    <t>ремонт примыкания к вентканалам</t>
  </si>
  <si>
    <t>Июнь 2017 г</t>
  </si>
  <si>
    <t>периодический осмотр венканалов и дымоходов</t>
  </si>
  <si>
    <t>кв.1,2,4,5-9,13-19,22-26,28,29,31-36,40,41,46,47,49</t>
  </si>
  <si>
    <t>гидравлические испытания внутридомовой системы ЦО</t>
  </si>
  <si>
    <t>Июль 2017 г</t>
  </si>
  <si>
    <t>периодический осмотр венканалов с изготовлением отверстия и установкой лючка</t>
  </si>
  <si>
    <t>кв. 36</t>
  </si>
  <si>
    <t>Август 2017 г</t>
  </si>
  <si>
    <t>Сентябрь 2017 г</t>
  </si>
  <si>
    <t>очистка чердачного помещения от мусора строительного и бытового</t>
  </si>
  <si>
    <t>Октябрь 2017 г</t>
  </si>
  <si>
    <t>очистка свесов желоба от мусора, установка замка на жилом доме</t>
  </si>
  <si>
    <t>Ноябрь 2017 г</t>
  </si>
  <si>
    <t>смена ламп светодиодных в подъездах жилого дома</t>
  </si>
  <si>
    <t>Декабрь 2017 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</si>
</sst>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/>
    </xf>
    <xf numFmtId="164" fontId="10" fillId="0" borderId="1" xfId="0" applyNumberFormat="1" applyFont="1" applyFill="1" applyBorder="1" applyAlignment="1">
      <alignment horizontal="justify"/>
    </xf>
    <xf numFmtId="164" fontId="10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0" fillId="0" borderId="0" xfId="0" applyAlignment="1">
      <alignment wrapText="1"/>
    </xf>
    <xf numFmtId="164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justify" wrapText="1"/>
    </xf>
    <xf numFmtId="164" fontId="9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wrapText="1"/>
    </xf>
    <xf numFmtId="164" fontId="0" fillId="0" borderId="1" xfId="0" applyFill="1" applyBorder="1" applyAlignment="1">
      <alignment wrapText="1"/>
    </xf>
    <xf numFmtId="164" fontId="12" fillId="0" borderId="1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justify" wrapText="1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4" fontId="0" fillId="0" borderId="1" xfId="0" applyBorder="1" applyAlignment="1">
      <alignment wrapText="1"/>
    </xf>
    <xf numFmtId="164" fontId="11" fillId="2" borderId="0" xfId="0" applyFont="1" applyFill="1" applyAlignment="1">
      <alignment horizontal="center"/>
    </xf>
    <xf numFmtId="164" fontId="11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183">
          <cell r="E3183">
            <v>17662.88</v>
          </cell>
          <cell r="F3183">
            <v>7846.17</v>
          </cell>
          <cell r="G3183">
            <v>150230.88999999996</v>
          </cell>
          <cell r="H3183">
            <v>157534.15</v>
          </cell>
          <cell r="I3183">
            <v>9343.060000000001</v>
          </cell>
          <cell r="J3183">
            <v>156037.26</v>
          </cell>
          <cell r="K3183">
            <v>10359.619999999966</v>
          </cell>
        </row>
        <row r="3184"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</row>
        <row r="3185"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</row>
        <row r="3186"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</row>
        <row r="3187"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</row>
        <row r="3188">
          <cell r="E3188">
            <v>0</v>
          </cell>
          <cell r="F3188">
            <v>480</v>
          </cell>
          <cell r="G3188">
            <v>0</v>
          </cell>
          <cell r="H3188">
            <v>0</v>
          </cell>
          <cell r="I3188">
            <v>0</v>
          </cell>
          <cell r="J3188">
            <v>480</v>
          </cell>
          <cell r="K3188">
            <v>0</v>
          </cell>
        </row>
        <row r="3190">
          <cell r="E3190">
            <v>6058.24</v>
          </cell>
          <cell r="F3190">
            <v>-15028.59</v>
          </cell>
          <cell r="G3190">
            <v>51528.07000000001</v>
          </cell>
          <cell r="H3190">
            <v>54192.55999999999</v>
          </cell>
          <cell r="I3190">
            <v>69000.21</v>
          </cell>
          <cell r="J3190">
            <v>-29836.24000000002</v>
          </cell>
          <cell r="K3190">
            <v>3393.7500000000146</v>
          </cell>
        </row>
        <row r="3191">
          <cell r="E3191">
            <v>7551.58</v>
          </cell>
          <cell r="F3191">
            <v>-7551.58</v>
          </cell>
          <cell r="G3191">
            <v>64231.67</v>
          </cell>
          <cell r="H3191">
            <v>67553.07</v>
          </cell>
          <cell r="I3191">
            <v>64231.67</v>
          </cell>
          <cell r="J3191">
            <v>-4230.179999999993</v>
          </cell>
          <cell r="K3191">
            <v>4230.179999999993</v>
          </cell>
        </row>
        <row r="3192">
          <cell r="E3192">
            <v>2517.36</v>
          </cell>
          <cell r="F3192">
            <v>-4840.93</v>
          </cell>
          <cell r="G3192">
            <v>21410.559999999998</v>
          </cell>
          <cell r="H3192">
            <v>22517.7</v>
          </cell>
          <cell r="I3192">
            <v>12045</v>
          </cell>
          <cell r="J3192">
            <v>5631.77</v>
          </cell>
          <cell r="K3192">
            <v>1410.2199999999975</v>
          </cell>
        </row>
        <row r="3193">
          <cell r="E3193">
            <v>1888.02</v>
          </cell>
          <cell r="F3193">
            <v>1482.86</v>
          </cell>
          <cell r="G3193">
            <v>16057.909999999996</v>
          </cell>
          <cell r="H3193">
            <v>16888.26</v>
          </cell>
          <cell r="I3193">
            <v>17007.359999999997</v>
          </cell>
          <cell r="J3193">
            <v>1363.760000000002</v>
          </cell>
          <cell r="K3193">
            <v>1057.6699999999983</v>
          </cell>
        </row>
        <row r="3194">
          <cell r="E3194">
            <v>427.92</v>
          </cell>
          <cell r="F3194">
            <v>785.24</v>
          </cell>
          <cell r="G3194">
            <v>3639.7799999999997</v>
          </cell>
          <cell r="H3194">
            <v>3827.980000000001</v>
          </cell>
          <cell r="I3194">
            <v>0</v>
          </cell>
          <cell r="J3194">
            <v>4613.220000000001</v>
          </cell>
          <cell r="K3194">
            <v>239.7199999999989</v>
          </cell>
        </row>
        <row r="3195">
          <cell r="E3195">
            <v>12.56</v>
          </cell>
          <cell r="F3195">
            <v>23.1</v>
          </cell>
          <cell r="G3195">
            <v>106.93000000000002</v>
          </cell>
          <cell r="H3195">
            <v>112.58999999999999</v>
          </cell>
          <cell r="I3195">
            <v>0</v>
          </cell>
          <cell r="J3195">
            <v>135.69</v>
          </cell>
          <cell r="K3195">
            <v>6.900000000000034</v>
          </cell>
        </row>
        <row r="3196">
          <cell r="E3196">
            <v>3985.8</v>
          </cell>
          <cell r="F3196">
            <v>-3985.8</v>
          </cell>
          <cell r="G3196">
            <v>33900</v>
          </cell>
          <cell r="H3196">
            <v>35653.01</v>
          </cell>
          <cell r="I3196">
            <v>33900</v>
          </cell>
          <cell r="J3196">
            <v>-2232.7899999999972</v>
          </cell>
          <cell r="K3196">
            <v>2232.790000000001</v>
          </cell>
        </row>
        <row r="3197">
          <cell r="E3197">
            <v>1468.46</v>
          </cell>
          <cell r="F3197">
            <v>-10285.68</v>
          </cell>
          <cell r="G3197">
            <v>12489.420000000002</v>
          </cell>
          <cell r="H3197">
            <v>13135.34</v>
          </cell>
          <cell r="I3197">
            <v>26358.606079999998</v>
          </cell>
          <cell r="J3197">
            <v>-23508.946079999998</v>
          </cell>
          <cell r="K3197">
            <v>822.5400000000009</v>
          </cell>
        </row>
        <row r="3198">
          <cell r="E3198">
            <v>381.81</v>
          </cell>
          <cell r="F3198">
            <v>700.55</v>
          </cell>
          <cell r="G3198">
            <v>3247.1499999999996</v>
          </cell>
          <cell r="H3198">
            <v>3415.15</v>
          </cell>
          <cell r="I3198">
            <v>0</v>
          </cell>
          <cell r="J3198">
            <v>4115.7</v>
          </cell>
          <cell r="K3198">
            <v>213.8099999999995</v>
          </cell>
        </row>
        <row r="3200">
          <cell r="E3200">
            <v>8390.91</v>
          </cell>
          <cell r="F3200">
            <v>-8390.91</v>
          </cell>
          <cell r="G3200">
            <v>71368.43</v>
          </cell>
          <cell r="H3200">
            <v>74837.90999999997</v>
          </cell>
          <cell r="I3200">
            <v>71368.43</v>
          </cell>
          <cell r="J3200">
            <v>-4921.430000000022</v>
          </cell>
          <cell r="K3200">
            <v>4921.430000000022</v>
          </cell>
        </row>
        <row r="3201">
          <cell r="E3201">
            <v>90.54</v>
          </cell>
          <cell r="F3201">
            <v>-90.54</v>
          </cell>
          <cell r="G3201">
            <v>422.52</v>
          </cell>
          <cell r="H3201">
            <v>362.15999999999997</v>
          </cell>
          <cell r="I3201">
            <v>422.52</v>
          </cell>
          <cell r="J3201">
            <v>-150.90000000000003</v>
          </cell>
          <cell r="K3201">
            <v>150.89999999999998</v>
          </cell>
        </row>
        <row r="3202"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</row>
        <row r="3203">
          <cell r="E3203">
            <v>1594.29</v>
          </cell>
          <cell r="F3203">
            <v>-1594.29</v>
          </cell>
          <cell r="G3203">
            <v>13559.949999999999</v>
          </cell>
          <cell r="H3203">
            <v>14219.13</v>
          </cell>
          <cell r="I3203">
            <v>13559.949999999999</v>
          </cell>
          <cell r="J3203">
            <v>-935.1099999999988</v>
          </cell>
          <cell r="K3203">
            <v>935.1099999999988</v>
          </cell>
        </row>
        <row r="3204">
          <cell r="E3204">
            <v>8181.23</v>
          </cell>
          <cell r="F3204">
            <v>-8181.23</v>
          </cell>
          <cell r="G3204">
            <v>69584.81</v>
          </cell>
          <cell r="H3204">
            <v>72967.52</v>
          </cell>
          <cell r="I3204">
            <v>69584.81</v>
          </cell>
          <cell r="J3204">
            <v>-4798.5199999999895</v>
          </cell>
          <cell r="K3204">
            <v>4798.5199999999895</v>
          </cell>
        </row>
        <row r="3205">
          <cell r="E3205">
            <v>10488.77</v>
          </cell>
          <cell r="F3205">
            <v>-10488.77</v>
          </cell>
          <cell r="G3205">
            <v>89211.27999999998</v>
          </cell>
          <cell r="H3205">
            <v>93548.14</v>
          </cell>
          <cell r="I3205">
            <v>89211.27999999998</v>
          </cell>
          <cell r="J3205">
            <v>-6151.909999999989</v>
          </cell>
          <cell r="K3205">
            <v>6151.909999999989</v>
          </cell>
        </row>
        <row r="3206">
          <cell r="E3206">
            <v>9397.82</v>
          </cell>
          <cell r="F3206">
            <v>-9397.82</v>
          </cell>
          <cell r="G3206">
            <v>79932.67</v>
          </cell>
          <cell r="H3206">
            <v>83818.54</v>
          </cell>
          <cell r="I3206">
            <v>79932.67</v>
          </cell>
          <cell r="J3206">
            <v>-5511.949999999997</v>
          </cell>
          <cell r="K3206">
            <v>5511.949999999997</v>
          </cell>
        </row>
        <row r="3207">
          <cell r="E3207">
            <v>60144.67</v>
          </cell>
          <cell r="F3207">
            <v>-49150.21</v>
          </cell>
          <cell r="G3207">
            <v>0</v>
          </cell>
          <cell r="H3207">
            <v>29990.64</v>
          </cell>
          <cell r="I3207">
            <v>0</v>
          </cell>
          <cell r="J3207">
            <v>-19159.57</v>
          </cell>
          <cell r="K3207">
            <v>30154.03</v>
          </cell>
        </row>
        <row r="3208">
          <cell r="E3208">
            <v>0</v>
          </cell>
          <cell r="F3208">
            <v>0</v>
          </cell>
          <cell r="G3208">
            <v>6786.230000000002</v>
          </cell>
          <cell r="H3208">
            <v>6550.99</v>
          </cell>
          <cell r="I3208">
            <v>6786.230000000002</v>
          </cell>
          <cell r="J3208">
            <v>-235.2400000000025</v>
          </cell>
          <cell r="K3208">
            <v>235.2400000000025</v>
          </cell>
        </row>
        <row r="3209">
          <cell r="E3209">
            <v>0</v>
          </cell>
          <cell r="F3209">
            <v>0</v>
          </cell>
          <cell r="G3209">
            <v>25878.529999999995</v>
          </cell>
          <cell r="H3209">
            <v>24128.28</v>
          </cell>
          <cell r="I3209">
            <v>25878.529999999995</v>
          </cell>
          <cell r="J3209">
            <v>-1750.2499999999964</v>
          </cell>
          <cell r="K3209">
            <v>1750.2499999999964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0" zoomScaleNormal="80" workbookViewId="0" topLeftCell="A1">
      <selection activeCell="I12" sqref="I12"/>
    </sheetView>
  </sheetViews>
  <sheetFormatPr defaultColWidth="12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0" style="0" hidden="1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s="2" customFormat="1" ht="12.75" customHeight="1">
      <c r="A3" s="4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s="2" customFormat="1" ht="28.5" customHeight="1">
      <c r="A4" s="4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s="2" customFormat="1" ht="12.75" hidden="1">
      <c r="A5" s="3"/>
      <c r="B5" s="6" t="s">
        <v>14</v>
      </c>
      <c r="C5" s="6">
        <v>11</v>
      </c>
      <c r="D5" s="3"/>
      <c r="E5" s="3"/>
      <c r="F5" s="3"/>
      <c r="G5" s="3"/>
      <c r="H5" s="3"/>
      <c r="I5" s="3"/>
      <c r="J5" s="3"/>
      <c r="K5" s="3"/>
      <c r="L5" s="9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10">
        <f>'[1]Лицевые счета домов свод'!E3183</f>
        <v>17662.88</v>
      </c>
      <c r="F6" s="10">
        <f>'[1]Лицевые счета домов свод'!F3183</f>
        <v>7846.17</v>
      </c>
      <c r="G6" s="10">
        <f>'[1]Лицевые счета домов свод'!G3183</f>
        <v>150230.88999999996</v>
      </c>
      <c r="H6" s="10">
        <f>'[1]Лицевые счета домов свод'!H3183</f>
        <v>157534.15</v>
      </c>
      <c r="I6" s="10">
        <f>'[1]Лицевые счета домов свод'!I3183</f>
        <v>9343.060000000001</v>
      </c>
      <c r="J6" s="10">
        <f>'[1]Лицевые счета домов свод'!J3183</f>
        <v>156037.26</v>
      </c>
      <c r="K6" s="10">
        <f>'[1]Лицевые счета домов свод'!K3183</f>
        <v>10359.619999999966</v>
      </c>
      <c r="L6" s="5"/>
    </row>
    <row r="7" spans="1:12" s="2" customFormat="1" ht="12.75" hidden="1">
      <c r="A7" s="3"/>
      <c r="B7" s="3"/>
      <c r="C7" s="3"/>
      <c r="D7" s="3" t="s">
        <v>17</v>
      </c>
      <c r="E7" s="10">
        <f>'[1]Лицевые счета домов свод'!E3184</f>
        <v>0</v>
      </c>
      <c r="F7" s="10">
        <f>'[1]Лицевые счета домов свод'!F3184</f>
        <v>0</v>
      </c>
      <c r="G7" s="10">
        <f>'[1]Лицевые счета домов свод'!G3184</f>
        <v>0</v>
      </c>
      <c r="H7" s="10">
        <f>'[1]Лицевые счета домов свод'!H3184</f>
        <v>0</v>
      </c>
      <c r="I7" s="10">
        <f>'[1]Лицевые счета домов свод'!I3184</f>
        <v>0</v>
      </c>
      <c r="J7" s="10">
        <f>'[1]Лицевые счета домов свод'!J3184</f>
        <v>0</v>
      </c>
      <c r="K7" s="10">
        <f>'[1]Лицевые счета домов свод'!K3184</f>
        <v>0</v>
      </c>
      <c r="L7" s="5"/>
    </row>
    <row r="8" spans="1:12" s="2" customFormat="1" ht="12.75" hidden="1">
      <c r="A8" s="3"/>
      <c r="B8" s="3"/>
      <c r="C8" s="3"/>
      <c r="D8" s="3" t="s">
        <v>18</v>
      </c>
      <c r="E8" s="10">
        <f>'[1]Лицевые счета домов свод'!E3185</f>
        <v>0</v>
      </c>
      <c r="F8" s="10">
        <f>'[1]Лицевые счета домов свод'!F3185</f>
        <v>0</v>
      </c>
      <c r="G8" s="10">
        <f>'[1]Лицевые счета домов свод'!G3185</f>
        <v>0</v>
      </c>
      <c r="H8" s="10">
        <f>'[1]Лицевые счета домов свод'!H3185</f>
        <v>0</v>
      </c>
      <c r="I8" s="10">
        <f>'[1]Лицевые счета домов свод'!I3185</f>
        <v>0</v>
      </c>
      <c r="J8" s="10">
        <f>'[1]Лицевые счета домов свод'!J3185</f>
        <v>0</v>
      </c>
      <c r="K8" s="10">
        <f>'[1]Лицевые счета домов свод'!K3185</f>
        <v>0</v>
      </c>
      <c r="L8" s="5"/>
    </row>
    <row r="9" spans="1:12" s="2" customFormat="1" ht="12.75" hidden="1">
      <c r="A9" s="3"/>
      <c r="B9" s="3"/>
      <c r="C9" s="3"/>
      <c r="D9" s="3" t="s">
        <v>19</v>
      </c>
      <c r="E9" s="10">
        <f>'[1]Лицевые счета домов свод'!E3186</f>
        <v>0</v>
      </c>
      <c r="F9" s="10">
        <f>'[1]Лицевые счета домов свод'!F3186</f>
        <v>0</v>
      </c>
      <c r="G9" s="10">
        <f>'[1]Лицевые счета домов свод'!G3186</f>
        <v>0</v>
      </c>
      <c r="H9" s="10">
        <f>'[1]Лицевые счета домов свод'!H3186</f>
        <v>0</v>
      </c>
      <c r="I9" s="10">
        <f>'[1]Лицевые счета домов свод'!I3186</f>
        <v>0</v>
      </c>
      <c r="J9" s="10">
        <f>'[1]Лицевые счета домов свод'!J3186</f>
        <v>0</v>
      </c>
      <c r="K9" s="10">
        <f>'[1]Лицевые счета домов свод'!K3186</f>
        <v>0</v>
      </c>
      <c r="L9" s="5"/>
    </row>
    <row r="10" spans="1:12" s="2" customFormat="1" ht="12.75" hidden="1">
      <c r="A10" s="3"/>
      <c r="B10" s="3"/>
      <c r="C10" s="3"/>
      <c r="D10" s="3" t="s">
        <v>20</v>
      </c>
      <c r="E10" s="10">
        <f>'[1]Лицевые счета домов свод'!E3187</f>
        <v>0</v>
      </c>
      <c r="F10" s="10">
        <f>'[1]Лицевые счета домов свод'!F3187</f>
        <v>0</v>
      </c>
      <c r="G10" s="10">
        <f>'[1]Лицевые счета домов свод'!G3187</f>
        <v>0</v>
      </c>
      <c r="H10" s="10">
        <f>'[1]Лицевые счета домов свод'!H3187</f>
        <v>0</v>
      </c>
      <c r="I10" s="10">
        <f>'[1]Лицевые счета домов свод'!I3187</f>
        <v>0</v>
      </c>
      <c r="J10" s="10">
        <f>'[1]Лицевые счета домов свод'!J3187</f>
        <v>0</v>
      </c>
      <c r="K10" s="10">
        <f>'[1]Лицевые счета домов свод'!K3187</f>
        <v>0</v>
      </c>
      <c r="L10" s="5"/>
    </row>
    <row r="11" spans="1:12" s="2" customFormat="1" ht="12.75" hidden="1">
      <c r="A11" s="3"/>
      <c r="B11" s="3"/>
      <c r="C11" s="3"/>
      <c r="D11" s="3" t="s">
        <v>21</v>
      </c>
      <c r="E11" s="10">
        <f>'[1]Лицевые счета домов свод'!E3188</f>
        <v>0</v>
      </c>
      <c r="F11" s="10">
        <f>'[1]Лицевые счета домов свод'!F3188</f>
        <v>480</v>
      </c>
      <c r="G11" s="10">
        <f>'[1]Лицевые счета домов свод'!G3188</f>
        <v>0</v>
      </c>
      <c r="H11" s="10">
        <f>'[1]Лицевые счета домов свод'!H3188</f>
        <v>0</v>
      </c>
      <c r="I11" s="10">
        <f>'[1]Лицевые счета домов свод'!I3188</f>
        <v>0</v>
      </c>
      <c r="J11" s="10">
        <f>'[1]Лицевые счета домов свод'!J3188</f>
        <v>480</v>
      </c>
      <c r="K11" s="10">
        <f>'[1]Лицевые счета домов свод'!K3188</f>
        <v>0</v>
      </c>
      <c r="L11" s="5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17662.88</v>
      </c>
      <c r="F12" s="4">
        <f>SUM(F6:F11)</f>
        <v>8326.17</v>
      </c>
      <c r="G12" s="4">
        <f>SUM(G6:G11)</f>
        <v>150230.88999999996</v>
      </c>
      <c r="H12" s="4">
        <f>SUM(H6:H11)</f>
        <v>157534.15</v>
      </c>
      <c r="I12" s="4">
        <f>SUM(I6:I11)</f>
        <v>9343.060000000001</v>
      </c>
      <c r="J12" s="4">
        <f>SUM(J6:J11)</f>
        <v>156517.26</v>
      </c>
      <c r="K12" s="4">
        <f>SUM(K6:K11)</f>
        <v>10359.619999999966</v>
      </c>
      <c r="L12" s="5"/>
    </row>
    <row r="13" spans="1:12" s="2" customFormat="1" ht="12.75" hidden="1">
      <c r="A13" s="3"/>
      <c r="B13" s="3"/>
      <c r="C13" s="3"/>
      <c r="D13" s="11" t="s">
        <v>23</v>
      </c>
      <c r="E13" s="10">
        <f>'[1]Лицевые счета домов свод'!E3190</f>
        <v>6058.24</v>
      </c>
      <c r="F13" s="10">
        <f>'[1]Лицевые счета домов свод'!F3190</f>
        <v>-15028.59</v>
      </c>
      <c r="G13" s="10">
        <f>'[1]Лицевые счета домов свод'!G3190</f>
        <v>51528.07000000001</v>
      </c>
      <c r="H13" s="10">
        <f>'[1]Лицевые счета домов свод'!H3190</f>
        <v>54192.55999999999</v>
      </c>
      <c r="I13" s="10">
        <f>'[1]Лицевые счета домов свод'!I3190</f>
        <v>69000.21</v>
      </c>
      <c r="J13" s="10">
        <f>'[1]Лицевые счета домов свод'!J3190</f>
        <v>-29836.24000000002</v>
      </c>
      <c r="K13" s="10">
        <f>'[1]Лицевые счета домов свод'!K3190</f>
        <v>3393.7500000000146</v>
      </c>
      <c r="L13" s="5"/>
    </row>
    <row r="14" spans="1:12" s="2" customFormat="1" ht="12.75" hidden="1">
      <c r="A14" s="3"/>
      <c r="B14" s="3"/>
      <c r="C14" s="3"/>
      <c r="D14" s="11" t="s">
        <v>24</v>
      </c>
      <c r="E14" s="10">
        <f>'[1]Лицевые счета домов свод'!E3191</f>
        <v>7551.58</v>
      </c>
      <c r="F14" s="10">
        <f>'[1]Лицевые счета домов свод'!F3191</f>
        <v>-7551.58</v>
      </c>
      <c r="G14" s="10">
        <f>'[1]Лицевые счета домов свод'!G3191</f>
        <v>64231.67</v>
      </c>
      <c r="H14" s="10">
        <f>'[1]Лицевые счета домов свод'!H3191</f>
        <v>67553.07</v>
      </c>
      <c r="I14" s="10">
        <f>'[1]Лицевые счета домов свод'!I3191</f>
        <v>64231.67</v>
      </c>
      <c r="J14" s="10">
        <f>'[1]Лицевые счета домов свод'!J3191</f>
        <v>-4230.179999999993</v>
      </c>
      <c r="K14" s="10">
        <f>'[1]Лицевые счета домов свод'!K3191</f>
        <v>4230.179999999993</v>
      </c>
      <c r="L14" s="5"/>
    </row>
    <row r="15" spans="1:12" s="2" customFormat="1" ht="12.75" hidden="1">
      <c r="A15" s="3"/>
      <c r="B15" s="3"/>
      <c r="C15" s="3"/>
      <c r="D15" s="11" t="s">
        <v>25</v>
      </c>
      <c r="E15" s="10">
        <f>'[1]Лицевые счета домов свод'!E3192</f>
        <v>2517.36</v>
      </c>
      <c r="F15" s="10">
        <f>'[1]Лицевые счета домов свод'!F3192</f>
        <v>-4840.93</v>
      </c>
      <c r="G15" s="10">
        <f>'[1]Лицевые счета домов свод'!G3192</f>
        <v>21410.559999999998</v>
      </c>
      <c r="H15" s="10">
        <f>'[1]Лицевые счета домов свод'!H3192</f>
        <v>22517.7</v>
      </c>
      <c r="I15" s="10">
        <f>'[1]Лицевые счета домов свод'!I3192</f>
        <v>12045</v>
      </c>
      <c r="J15" s="10">
        <f>'[1]Лицевые счета домов свод'!J3192</f>
        <v>5631.77</v>
      </c>
      <c r="K15" s="10">
        <f>'[1]Лицевые счета домов свод'!K3192</f>
        <v>1410.2199999999975</v>
      </c>
      <c r="L15" s="5"/>
    </row>
    <row r="16" spans="1:12" s="2" customFormat="1" ht="12.75" hidden="1">
      <c r="A16" s="3"/>
      <c r="B16" s="3"/>
      <c r="C16" s="3"/>
      <c r="D16" s="11" t="s">
        <v>26</v>
      </c>
      <c r="E16" s="10">
        <f>'[1]Лицевые счета домов свод'!E3193</f>
        <v>1888.02</v>
      </c>
      <c r="F16" s="10">
        <f>'[1]Лицевые счета домов свод'!F3193</f>
        <v>1482.86</v>
      </c>
      <c r="G16" s="10">
        <f>'[1]Лицевые счета домов свод'!G3193</f>
        <v>16057.909999999996</v>
      </c>
      <c r="H16" s="10">
        <f>'[1]Лицевые счета домов свод'!H3193</f>
        <v>16888.26</v>
      </c>
      <c r="I16" s="10">
        <f>'[1]Лицевые счета домов свод'!I3193</f>
        <v>17007.359999999997</v>
      </c>
      <c r="J16" s="10">
        <f>'[1]Лицевые счета домов свод'!J3193</f>
        <v>1363.760000000002</v>
      </c>
      <c r="K16" s="10">
        <f>'[1]Лицевые счета домов свод'!K3193</f>
        <v>1057.6699999999983</v>
      </c>
      <c r="L16" s="5"/>
    </row>
    <row r="17" spans="1:12" s="2" customFormat="1" ht="12.75" hidden="1">
      <c r="A17" s="3"/>
      <c r="B17" s="3"/>
      <c r="C17" s="3"/>
      <c r="D17" s="3" t="s">
        <v>27</v>
      </c>
      <c r="E17" s="10">
        <f>'[1]Лицевые счета домов свод'!E3194</f>
        <v>427.92</v>
      </c>
      <c r="F17" s="10">
        <f>'[1]Лицевые счета домов свод'!F3194</f>
        <v>785.24</v>
      </c>
      <c r="G17" s="10">
        <f>'[1]Лицевые счета домов свод'!G3194</f>
        <v>3639.7799999999997</v>
      </c>
      <c r="H17" s="10">
        <f>'[1]Лицевые счета домов свод'!H3194</f>
        <v>3827.980000000001</v>
      </c>
      <c r="I17" s="10">
        <f>'[1]Лицевые счета домов свод'!I3194</f>
        <v>0</v>
      </c>
      <c r="J17" s="10">
        <f>'[1]Лицевые счета домов свод'!J3194</f>
        <v>4613.220000000001</v>
      </c>
      <c r="K17" s="10">
        <f>'[1]Лицевые счета домов свод'!K3194</f>
        <v>239.7199999999989</v>
      </c>
      <c r="L17" s="5"/>
    </row>
    <row r="18" spans="1:12" s="2" customFormat="1" ht="12.75" hidden="1">
      <c r="A18" s="3"/>
      <c r="B18" s="3"/>
      <c r="C18" s="3"/>
      <c r="D18" s="11" t="s">
        <v>28</v>
      </c>
      <c r="E18" s="10">
        <f>'[1]Лицевые счета домов свод'!E3195</f>
        <v>12.56</v>
      </c>
      <c r="F18" s="10">
        <f>'[1]Лицевые счета домов свод'!F3195</f>
        <v>23.1</v>
      </c>
      <c r="G18" s="10">
        <f>'[1]Лицевые счета домов свод'!G3195</f>
        <v>106.93000000000002</v>
      </c>
      <c r="H18" s="10">
        <f>'[1]Лицевые счета домов свод'!H3195</f>
        <v>112.58999999999999</v>
      </c>
      <c r="I18" s="10">
        <f>'[1]Лицевые счета домов свод'!I3195</f>
        <v>0</v>
      </c>
      <c r="J18" s="10">
        <f>'[1]Лицевые счета домов свод'!J3195</f>
        <v>135.69</v>
      </c>
      <c r="K18" s="10">
        <f>'[1]Лицевые счета домов свод'!K3195</f>
        <v>6.900000000000034</v>
      </c>
      <c r="L18" s="5"/>
    </row>
    <row r="19" spans="1:12" s="2" customFormat="1" ht="12.75" hidden="1">
      <c r="A19" s="3"/>
      <c r="B19" s="3"/>
      <c r="C19" s="3"/>
      <c r="D19" s="11" t="s">
        <v>29</v>
      </c>
      <c r="E19" s="10">
        <f>'[1]Лицевые счета домов свод'!E3196</f>
        <v>3985.8</v>
      </c>
      <c r="F19" s="10">
        <f>'[1]Лицевые счета домов свод'!F3196</f>
        <v>-3985.8</v>
      </c>
      <c r="G19" s="10">
        <f>'[1]Лицевые счета домов свод'!G3196</f>
        <v>33900</v>
      </c>
      <c r="H19" s="10">
        <f>'[1]Лицевые счета домов свод'!H3196</f>
        <v>35653.01</v>
      </c>
      <c r="I19" s="10">
        <f>'[1]Лицевые счета домов свод'!I3196</f>
        <v>33900</v>
      </c>
      <c r="J19" s="10">
        <f>'[1]Лицевые счета домов свод'!J3196</f>
        <v>-2232.7899999999972</v>
      </c>
      <c r="K19" s="10">
        <f>'[1]Лицевые счета домов свод'!K3196</f>
        <v>2232.790000000001</v>
      </c>
      <c r="L19" s="5"/>
    </row>
    <row r="20" spans="1:12" s="2" customFormat="1" ht="12.75" hidden="1">
      <c r="A20" s="3"/>
      <c r="B20" s="3"/>
      <c r="C20" s="3"/>
      <c r="D20" s="11" t="s">
        <v>30</v>
      </c>
      <c r="E20" s="10">
        <f>'[1]Лицевые счета домов свод'!E3197</f>
        <v>1468.46</v>
      </c>
      <c r="F20" s="10">
        <f>'[1]Лицевые счета домов свод'!F3197</f>
        <v>-10285.68</v>
      </c>
      <c r="G20" s="10">
        <f>'[1]Лицевые счета домов свод'!G3197</f>
        <v>12489.420000000002</v>
      </c>
      <c r="H20" s="10">
        <f>'[1]Лицевые счета домов свод'!H3197</f>
        <v>13135.34</v>
      </c>
      <c r="I20" s="10">
        <f>'[1]Лицевые счета домов свод'!I3197</f>
        <v>26358.606079999998</v>
      </c>
      <c r="J20" s="10">
        <f>'[1]Лицевые счета домов свод'!J3197</f>
        <v>-23508.946079999998</v>
      </c>
      <c r="K20" s="10">
        <f>'[1]Лицевые счета домов свод'!K3197</f>
        <v>822.5400000000009</v>
      </c>
      <c r="L20" s="5"/>
    </row>
    <row r="21" spans="1:12" s="2" customFormat="1" ht="12.75" hidden="1">
      <c r="A21" s="3"/>
      <c r="B21" s="3"/>
      <c r="C21" s="3"/>
      <c r="D21" s="11" t="s">
        <v>31</v>
      </c>
      <c r="E21" s="10">
        <f>'[1]Лицевые счета домов свод'!E3198</f>
        <v>381.81</v>
      </c>
      <c r="F21" s="10">
        <f>'[1]Лицевые счета домов свод'!F3198</f>
        <v>700.55</v>
      </c>
      <c r="G21" s="10">
        <f>'[1]Лицевые счета домов свод'!G3198</f>
        <v>3247.1499999999996</v>
      </c>
      <c r="H21" s="10">
        <f>'[1]Лицевые счета домов свод'!H3198</f>
        <v>3415.15</v>
      </c>
      <c r="I21" s="10">
        <f>'[1]Лицевые счета домов свод'!I3198</f>
        <v>0</v>
      </c>
      <c r="J21" s="10">
        <f>'[1]Лицевые счета домов свод'!J3198</f>
        <v>4115.7</v>
      </c>
      <c r="K21" s="10">
        <f>'[1]Лицевые счета домов свод'!K3198</f>
        <v>213.8099999999995</v>
      </c>
      <c r="L21" s="5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24291.75</v>
      </c>
      <c r="F22" s="4">
        <f>SUM(F13:F21)</f>
        <v>-38700.83</v>
      </c>
      <c r="G22" s="4">
        <f>SUM(G13:G21)</f>
        <v>206611.49</v>
      </c>
      <c r="H22" s="4">
        <f>SUM(H13:H21)</f>
        <v>217295.65999999997</v>
      </c>
      <c r="I22" s="12">
        <f>SUM(I13:I21)</f>
        <v>222542.84608</v>
      </c>
      <c r="J22" s="12">
        <f>SUM(J13:J21)</f>
        <v>-43948.01608</v>
      </c>
      <c r="K22" s="4">
        <f>SUM(K13:K21)</f>
        <v>13607.580000000004</v>
      </c>
      <c r="L22" s="5"/>
    </row>
    <row r="23" spans="1:12" s="2" customFormat="1" ht="12.75" hidden="1">
      <c r="A23" s="3"/>
      <c r="B23" s="3"/>
      <c r="C23" s="3"/>
      <c r="D23" s="3" t="s">
        <v>33</v>
      </c>
      <c r="E23" s="10">
        <f>'[1]Лицевые счета домов свод'!E3200</f>
        <v>8390.91</v>
      </c>
      <c r="F23" s="10">
        <f>'[1]Лицевые счета домов свод'!F3200</f>
        <v>-8390.91</v>
      </c>
      <c r="G23" s="10">
        <f>'[1]Лицевые счета домов свод'!G3200</f>
        <v>71368.43</v>
      </c>
      <c r="H23" s="10">
        <f>'[1]Лицевые счета домов свод'!H3200</f>
        <v>74837.90999999997</v>
      </c>
      <c r="I23" s="10">
        <f>'[1]Лицевые счета домов свод'!I3200</f>
        <v>71368.43</v>
      </c>
      <c r="J23" s="10">
        <f>'[1]Лицевые счета домов свод'!J3200</f>
        <v>-4921.430000000022</v>
      </c>
      <c r="K23" s="10">
        <f>'[1]Лицевые счета домов свод'!K3200</f>
        <v>4921.430000000022</v>
      </c>
      <c r="L23" s="5"/>
    </row>
    <row r="24" spans="1:12" s="2" customFormat="1" ht="12.75" hidden="1">
      <c r="A24" s="3"/>
      <c r="B24" s="3"/>
      <c r="C24" s="3"/>
      <c r="D24" s="3" t="s">
        <v>34</v>
      </c>
      <c r="E24" s="10">
        <f>'[1]Лицевые счета домов свод'!E3201</f>
        <v>90.54</v>
      </c>
      <c r="F24" s="10">
        <f>'[1]Лицевые счета домов свод'!F3201</f>
        <v>-90.54</v>
      </c>
      <c r="G24" s="10">
        <f>'[1]Лицевые счета домов свод'!G3201</f>
        <v>422.52</v>
      </c>
      <c r="H24" s="10">
        <f>'[1]Лицевые счета домов свод'!H3201</f>
        <v>362.15999999999997</v>
      </c>
      <c r="I24" s="10">
        <f>'[1]Лицевые счета домов свод'!I3201</f>
        <v>422.52</v>
      </c>
      <c r="J24" s="10">
        <f>'[1]Лицевые счета домов свод'!J3201</f>
        <v>-150.90000000000003</v>
      </c>
      <c r="K24" s="10">
        <f>'[1]Лицевые счета домов свод'!K3201</f>
        <v>150.89999999999998</v>
      </c>
      <c r="L24" s="5"/>
    </row>
    <row r="25" spans="1:12" s="2" customFormat="1" ht="12.75" hidden="1">
      <c r="A25" s="3"/>
      <c r="B25" s="3"/>
      <c r="C25" s="3"/>
      <c r="D25" s="3" t="s">
        <v>35</v>
      </c>
      <c r="E25" s="10">
        <f>'[1]Лицевые счета домов свод'!E3202</f>
        <v>0</v>
      </c>
      <c r="F25" s="10">
        <f>'[1]Лицевые счета домов свод'!F3202</f>
        <v>0</v>
      </c>
      <c r="G25" s="10">
        <f>'[1]Лицевые счета домов свод'!G3202</f>
        <v>0</v>
      </c>
      <c r="H25" s="10">
        <f>'[1]Лицевые счета домов свод'!H3202</f>
        <v>0</v>
      </c>
      <c r="I25" s="10">
        <f>'[1]Лицевые счета домов свод'!I3202</f>
        <v>0</v>
      </c>
      <c r="J25" s="10">
        <f>'[1]Лицевые счета домов свод'!J3202</f>
        <v>0</v>
      </c>
      <c r="K25" s="10">
        <f>'[1]Лицевые счета домов свод'!K3202</f>
        <v>0</v>
      </c>
      <c r="L25" s="5"/>
    </row>
    <row r="26" spans="1:12" s="2" customFormat="1" ht="12.75" hidden="1">
      <c r="A26" s="3"/>
      <c r="B26" s="3"/>
      <c r="C26" s="3"/>
      <c r="D26" s="3" t="s">
        <v>36</v>
      </c>
      <c r="E26" s="10">
        <f>'[1]Лицевые счета домов свод'!E3203</f>
        <v>1594.29</v>
      </c>
      <c r="F26" s="10">
        <f>'[1]Лицевые счета домов свод'!F3203</f>
        <v>-1594.29</v>
      </c>
      <c r="G26" s="10">
        <f>'[1]Лицевые счета домов свод'!G3203</f>
        <v>13559.949999999999</v>
      </c>
      <c r="H26" s="10">
        <f>'[1]Лицевые счета домов свод'!H3203</f>
        <v>14219.13</v>
      </c>
      <c r="I26" s="10">
        <f>'[1]Лицевые счета домов свод'!I3203</f>
        <v>13559.949999999999</v>
      </c>
      <c r="J26" s="10">
        <f>'[1]Лицевые счета домов свод'!J3203</f>
        <v>-935.1099999999988</v>
      </c>
      <c r="K26" s="10">
        <f>'[1]Лицевые счета домов свод'!K3203</f>
        <v>935.1099999999988</v>
      </c>
      <c r="L26" s="5"/>
    </row>
    <row r="27" spans="1:12" s="2" customFormat="1" ht="12.75" hidden="1">
      <c r="A27" s="3"/>
      <c r="B27" s="3"/>
      <c r="C27" s="3"/>
      <c r="D27" s="3" t="s">
        <v>37</v>
      </c>
      <c r="E27" s="10">
        <f>'[1]Лицевые счета домов свод'!E3204</f>
        <v>8181.23</v>
      </c>
      <c r="F27" s="10">
        <f>'[1]Лицевые счета домов свод'!F3204</f>
        <v>-8181.23</v>
      </c>
      <c r="G27" s="10">
        <f>'[1]Лицевые счета домов свод'!G3204</f>
        <v>69584.81</v>
      </c>
      <c r="H27" s="10">
        <f>'[1]Лицевые счета домов свод'!H3204</f>
        <v>72967.52</v>
      </c>
      <c r="I27" s="10">
        <f>'[1]Лицевые счета домов свод'!I3204</f>
        <v>69584.81</v>
      </c>
      <c r="J27" s="10">
        <f>'[1]Лицевые счета домов свод'!J3204</f>
        <v>-4798.5199999999895</v>
      </c>
      <c r="K27" s="10">
        <f>'[1]Лицевые счета домов свод'!K3204</f>
        <v>4798.5199999999895</v>
      </c>
      <c r="L27" s="5"/>
    </row>
    <row r="28" spans="1:12" s="2" customFormat="1" ht="12.75" hidden="1">
      <c r="A28" s="3"/>
      <c r="B28" s="3"/>
      <c r="C28" s="3"/>
      <c r="D28" s="3" t="s">
        <v>38</v>
      </c>
      <c r="E28" s="10">
        <f>'[1]Лицевые счета домов свод'!E3205</f>
        <v>10488.77</v>
      </c>
      <c r="F28" s="10">
        <f>'[1]Лицевые счета домов свод'!F3205</f>
        <v>-10488.77</v>
      </c>
      <c r="G28" s="10">
        <f>'[1]Лицевые счета домов свод'!G3205</f>
        <v>89211.27999999998</v>
      </c>
      <c r="H28" s="10">
        <f>'[1]Лицевые счета домов свод'!H3205</f>
        <v>93548.14</v>
      </c>
      <c r="I28" s="10">
        <f>'[1]Лицевые счета домов свод'!I3205</f>
        <v>89211.27999999998</v>
      </c>
      <c r="J28" s="10">
        <f>'[1]Лицевые счета домов свод'!J3205</f>
        <v>-6151.909999999989</v>
      </c>
      <c r="K28" s="10">
        <f>'[1]Лицевые счета домов свод'!K3205</f>
        <v>6151.909999999989</v>
      </c>
      <c r="L28" s="5"/>
    </row>
    <row r="29" spans="1:12" s="2" customFormat="1" ht="12.75" hidden="1">
      <c r="A29" s="3"/>
      <c r="B29" s="3"/>
      <c r="C29" s="3"/>
      <c r="D29" s="3" t="s">
        <v>39</v>
      </c>
      <c r="E29" s="10">
        <f>'[1]Лицевые счета домов свод'!E3206</f>
        <v>9397.82</v>
      </c>
      <c r="F29" s="10">
        <f>'[1]Лицевые счета домов свод'!F3206</f>
        <v>-9397.82</v>
      </c>
      <c r="G29" s="10">
        <f>'[1]Лицевые счета домов свод'!G3206</f>
        <v>79932.67</v>
      </c>
      <c r="H29" s="10">
        <f>'[1]Лицевые счета домов свод'!H3206</f>
        <v>83818.54</v>
      </c>
      <c r="I29" s="10">
        <f>'[1]Лицевые счета домов свод'!I3206</f>
        <v>79932.67</v>
      </c>
      <c r="J29" s="10">
        <f>'[1]Лицевые счета домов свод'!J3206</f>
        <v>-5511.949999999997</v>
      </c>
      <c r="K29" s="10">
        <f>'[1]Лицевые счета домов свод'!K3206</f>
        <v>5511.949999999997</v>
      </c>
      <c r="L29" s="5"/>
    </row>
    <row r="30" spans="1:12" s="2" customFormat="1" ht="12.75" hidden="1">
      <c r="A30" s="3"/>
      <c r="B30" s="3"/>
      <c r="C30" s="3"/>
      <c r="D30" s="3" t="s">
        <v>40</v>
      </c>
      <c r="E30" s="10">
        <f>'[1]Лицевые счета домов свод'!E3207</f>
        <v>60144.67</v>
      </c>
      <c r="F30" s="10">
        <f>'[1]Лицевые счета домов свод'!F3207</f>
        <v>-49150.21</v>
      </c>
      <c r="G30" s="10">
        <f>'[1]Лицевые счета домов свод'!G3207</f>
        <v>0</v>
      </c>
      <c r="H30" s="10">
        <f>'[1]Лицевые счета домов свод'!H3207</f>
        <v>29990.64</v>
      </c>
      <c r="I30" s="10">
        <f>'[1]Лицевые счета домов свод'!I3207</f>
        <v>0</v>
      </c>
      <c r="J30" s="10">
        <f>'[1]Лицевые счета домов свод'!J3207</f>
        <v>-19159.57</v>
      </c>
      <c r="K30" s="10">
        <f>'[1]Лицевые счета домов свод'!K3207</f>
        <v>30154.03</v>
      </c>
      <c r="L30" s="5"/>
    </row>
    <row r="31" spans="1:12" s="2" customFormat="1" ht="12.75" hidden="1">
      <c r="A31" s="3"/>
      <c r="B31" s="3"/>
      <c r="C31" s="3"/>
      <c r="D31" s="3" t="s">
        <v>41</v>
      </c>
      <c r="E31" s="10">
        <f>'[1]Лицевые счета домов свод'!E3208</f>
        <v>0</v>
      </c>
      <c r="F31" s="10">
        <f>'[1]Лицевые счета домов свод'!F3208</f>
        <v>0</v>
      </c>
      <c r="G31" s="10">
        <f>'[1]Лицевые счета домов свод'!G3208</f>
        <v>6786.230000000002</v>
      </c>
      <c r="H31" s="10">
        <f>'[1]Лицевые счета домов свод'!H3208</f>
        <v>6550.99</v>
      </c>
      <c r="I31" s="10">
        <f>'[1]Лицевые счета домов свод'!I3208</f>
        <v>6786.230000000002</v>
      </c>
      <c r="J31" s="10">
        <f>'[1]Лицевые счета домов свод'!J3208</f>
        <v>-235.2400000000025</v>
      </c>
      <c r="K31" s="10">
        <f>'[1]Лицевые счета домов свод'!K3208</f>
        <v>235.2400000000025</v>
      </c>
      <c r="L31" s="5"/>
    </row>
    <row r="32" spans="1:12" s="2" customFormat="1" ht="12.75" hidden="1">
      <c r="A32" s="3"/>
      <c r="B32" s="3"/>
      <c r="C32" s="3"/>
      <c r="D32" s="3" t="s">
        <v>42</v>
      </c>
      <c r="E32" s="10">
        <f>'[1]Лицевые счета домов свод'!E3209</f>
        <v>0</v>
      </c>
      <c r="F32" s="10">
        <f>'[1]Лицевые счета домов свод'!F3209</f>
        <v>0</v>
      </c>
      <c r="G32" s="10">
        <f>'[1]Лицевые счета домов свод'!G3209</f>
        <v>25878.529999999995</v>
      </c>
      <c r="H32" s="10">
        <f>'[1]Лицевые счета домов свод'!H3209</f>
        <v>24128.28</v>
      </c>
      <c r="I32" s="10">
        <f>'[1]Лицевые счета домов свод'!I3209</f>
        <v>25878.529999999995</v>
      </c>
      <c r="J32" s="10">
        <f>'[1]Лицевые счета домов свод'!J3209</f>
        <v>-1750.2499999999964</v>
      </c>
      <c r="K32" s="10">
        <f>'[1]Лицевые счета домов свод'!K3209</f>
        <v>1750.2499999999964</v>
      </c>
      <c r="L32" s="5"/>
    </row>
    <row r="33" spans="1:12" s="2" customFormat="1" ht="12.75">
      <c r="A33" s="3"/>
      <c r="B33" s="6" t="s">
        <v>14</v>
      </c>
      <c r="C33" s="6">
        <v>11</v>
      </c>
      <c r="D33" s="3"/>
      <c r="E33" s="4">
        <f>SUM(E23:E32)+E12+E22</f>
        <v>140242.86000000002</v>
      </c>
      <c r="F33" s="4">
        <f>SUM(F23:F32)+F12+F22</f>
        <v>-117668.43000000001</v>
      </c>
      <c r="G33" s="4">
        <f>SUM(G23:G32)+G12+G22</f>
        <v>713586.7999999999</v>
      </c>
      <c r="H33" s="4">
        <f>SUM(H23:H32)+H12+H22</f>
        <v>775253.1199999999</v>
      </c>
      <c r="I33" s="4">
        <f>SUM(I23:I32)+I12+I22</f>
        <v>588630.32608</v>
      </c>
      <c r="J33" s="4">
        <f>SUM(J23:J32)+J12+J22</f>
        <v>68954.36392</v>
      </c>
      <c r="K33" s="4">
        <f>SUM(K23:K32)+K12+K22</f>
        <v>78576.53999999996</v>
      </c>
      <c r="L33" s="9" t="s">
        <v>15</v>
      </c>
    </row>
    <row r="34" s="2" customFormat="1" ht="12.75"/>
    <row r="35" s="2" customFormat="1" ht="12.75"/>
    <row r="36" s="2" customFormat="1" ht="12.75"/>
    <row r="37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6">
      <selection activeCell="E36" sqref="E36"/>
    </sheetView>
  </sheetViews>
  <sheetFormatPr defaultColWidth="12.57421875" defaultRowHeight="12.75"/>
  <cols>
    <col min="1" max="1" width="9.57421875" style="0" customWidth="1"/>
    <col min="2" max="2" width="34.421875" style="0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2" customFormat="1" ht="12.75">
      <c r="A1" s="13" t="s">
        <v>43</v>
      </c>
      <c r="B1" s="13"/>
      <c r="C1" s="13"/>
      <c r="D1" s="13"/>
      <c r="E1" s="13"/>
    </row>
    <row r="2" spans="1:5" s="2" customFormat="1" ht="12.75">
      <c r="A2" s="14" t="s">
        <v>1</v>
      </c>
      <c r="B2" s="15" t="s">
        <v>44</v>
      </c>
      <c r="C2" s="15" t="s">
        <v>2</v>
      </c>
      <c r="D2" s="15" t="s">
        <v>45</v>
      </c>
      <c r="E2" s="15" t="s">
        <v>46</v>
      </c>
    </row>
    <row r="3" spans="1:5" s="2" customFormat="1" ht="12.75">
      <c r="A3" s="16">
        <v>1</v>
      </c>
      <c r="B3" s="17" t="s">
        <v>47</v>
      </c>
      <c r="C3" s="16" t="s">
        <v>48</v>
      </c>
      <c r="D3" s="16"/>
      <c r="E3" s="16">
        <v>2370.88</v>
      </c>
    </row>
    <row r="4" spans="1:5" s="2" customFormat="1" ht="12.75" hidden="1">
      <c r="A4" s="16">
        <v>2</v>
      </c>
      <c r="B4" s="18"/>
      <c r="C4" s="19"/>
      <c r="D4" s="19"/>
      <c r="E4" s="19"/>
    </row>
    <row r="5" spans="1:5" s="2" customFormat="1" ht="12.75" hidden="1">
      <c r="A5" s="16">
        <v>3</v>
      </c>
      <c r="B5" s="17"/>
      <c r="C5" s="19"/>
      <c r="D5" s="16"/>
      <c r="E5" s="16"/>
    </row>
    <row r="6" spans="1:5" s="2" customFormat="1" ht="12.75" hidden="1">
      <c r="A6" s="20"/>
      <c r="B6" s="20" t="s">
        <v>49</v>
      </c>
      <c r="C6" s="20"/>
      <c r="D6" s="20"/>
      <c r="E6" s="20">
        <f>E4+E5+E3</f>
        <v>2370.88</v>
      </c>
    </row>
    <row r="7" spans="1:5" s="2" customFormat="1" ht="12.75" hidden="1">
      <c r="A7" s="5"/>
      <c r="B7" s="5"/>
      <c r="C7" s="5"/>
      <c r="D7" s="5"/>
      <c r="E7" s="5"/>
    </row>
    <row r="8" spans="1:5" s="2" customFormat="1" ht="12.75">
      <c r="A8" s="13" t="s">
        <v>50</v>
      </c>
      <c r="B8" s="13"/>
      <c r="C8" s="13"/>
      <c r="D8" s="13"/>
      <c r="E8" s="13"/>
    </row>
    <row r="9" spans="1:5" s="2" customFormat="1" ht="12.75">
      <c r="A9" s="14" t="s">
        <v>1</v>
      </c>
      <c r="B9" s="15" t="s">
        <v>44</v>
      </c>
      <c r="C9" s="15" t="s">
        <v>2</v>
      </c>
      <c r="D9" s="15" t="s">
        <v>45</v>
      </c>
      <c r="E9" s="15" t="s">
        <v>46</v>
      </c>
    </row>
    <row r="10" spans="1:5" s="2" customFormat="1" ht="12.75">
      <c r="A10" s="16">
        <v>1</v>
      </c>
      <c r="B10" s="17" t="s">
        <v>51</v>
      </c>
      <c r="C10" s="16" t="s">
        <v>48</v>
      </c>
      <c r="D10" s="16" t="s">
        <v>52</v>
      </c>
      <c r="E10" s="16">
        <v>6972.18</v>
      </c>
    </row>
    <row r="11" spans="1:5" s="2" customFormat="1" ht="12.75" hidden="1">
      <c r="A11" s="16">
        <v>2</v>
      </c>
      <c r="B11" s="21"/>
      <c r="C11" s="16"/>
      <c r="D11" s="21"/>
      <c r="E11" s="21"/>
    </row>
    <row r="12" spans="1:5" s="2" customFormat="1" ht="12.75" hidden="1">
      <c r="A12" s="20"/>
      <c r="B12" s="20" t="s">
        <v>49</v>
      </c>
      <c r="C12" s="20"/>
      <c r="D12" s="20"/>
      <c r="E12" s="20">
        <f>E10+E11</f>
        <v>6972.18</v>
      </c>
    </row>
    <row r="13" spans="1:5" s="2" customFormat="1" ht="12.75" hidden="1">
      <c r="A13" s="5"/>
      <c r="B13" s="5"/>
      <c r="C13" s="5"/>
      <c r="D13" s="5"/>
      <c r="E13" s="5"/>
    </row>
    <row r="14" spans="1:5" s="2" customFormat="1" ht="12.75" hidden="1">
      <c r="A14" s="22"/>
      <c r="B14" s="22"/>
      <c r="C14" s="22"/>
      <c r="D14" s="22"/>
      <c r="E14" s="22"/>
    </row>
    <row r="15" spans="1:5" s="2" customFormat="1" ht="12.75" hidden="1">
      <c r="A15" s="14" t="s">
        <v>1</v>
      </c>
      <c r="B15" s="15" t="s">
        <v>44</v>
      </c>
      <c r="C15" s="15" t="s">
        <v>2</v>
      </c>
      <c r="D15" s="15" t="s">
        <v>45</v>
      </c>
      <c r="E15" s="15" t="s">
        <v>46</v>
      </c>
    </row>
    <row r="16" spans="1:5" s="2" customFormat="1" ht="12.75" hidden="1">
      <c r="A16" s="16">
        <v>1</v>
      </c>
      <c r="B16" s="17"/>
      <c r="C16" s="16"/>
      <c r="D16" s="16"/>
      <c r="E16" s="16"/>
    </row>
    <row r="17" spans="1:5" s="2" customFormat="1" ht="12.75" hidden="1">
      <c r="A17" s="16">
        <v>2</v>
      </c>
      <c r="B17" s="21"/>
      <c r="C17" s="21"/>
      <c r="D17" s="21"/>
      <c r="E17" s="21"/>
    </row>
    <row r="18" spans="1:5" s="2" customFormat="1" ht="12.75" hidden="1">
      <c r="A18" s="16">
        <v>3</v>
      </c>
      <c r="B18" s="21"/>
      <c r="C18" s="21"/>
      <c r="D18" s="21"/>
      <c r="E18" s="21"/>
    </row>
    <row r="19" spans="1:5" s="2" customFormat="1" ht="12.75" hidden="1">
      <c r="A19" s="16">
        <v>4</v>
      </c>
      <c r="B19" s="16"/>
      <c r="C19" s="16"/>
      <c r="D19" s="16"/>
      <c r="E19" s="16"/>
    </row>
    <row r="20" spans="1:5" s="2" customFormat="1" ht="12.75" hidden="1">
      <c r="A20" s="20"/>
      <c r="B20" s="20" t="s">
        <v>49</v>
      </c>
      <c r="C20" s="20"/>
      <c r="D20" s="20"/>
      <c r="E20" s="20">
        <f>E17+E18+E16+E18+E19</f>
        <v>0</v>
      </c>
    </row>
    <row r="21" spans="1:5" s="2" customFormat="1" ht="12.75" hidden="1">
      <c r="A21" s="5"/>
      <c r="B21" s="5"/>
      <c r="C21" s="5"/>
      <c r="D21" s="5"/>
      <c r="E21" s="5"/>
    </row>
    <row r="22" spans="1:5" s="2" customFormat="1" ht="12.75" hidden="1">
      <c r="A22" s="22"/>
      <c r="B22" s="22"/>
      <c r="C22" s="22"/>
      <c r="D22" s="22"/>
      <c r="E22" s="22"/>
    </row>
    <row r="23" spans="1:5" s="2" customFormat="1" ht="12.75" hidden="1">
      <c r="A23" s="14" t="s">
        <v>1</v>
      </c>
      <c r="B23" s="15" t="s">
        <v>44</v>
      </c>
      <c r="C23" s="15" t="s">
        <v>2</v>
      </c>
      <c r="D23" s="15" t="s">
        <v>45</v>
      </c>
      <c r="E23" s="15" t="s">
        <v>46</v>
      </c>
    </row>
    <row r="24" spans="1:5" s="2" customFormat="1" ht="12.75" hidden="1">
      <c r="A24" s="16">
        <v>1</v>
      </c>
      <c r="B24" s="17"/>
      <c r="C24" s="16"/>
      <c r="D24" s="16"/>
      <c r="E24" s="16"/>
    </row>
    <row r="25" spans="1:5" s="2" customFormat="1" ht="12.75" hidden="1">
      <c r="A25" s="16">
        <v>2</v>
      </c>
      <c r="B25" s="21"/>
      <c r="C25" s="21"/>
      <c r="D25" s="21"/>
      <c r="E25" s="21"/>
    </row>
    <row r="26" spans="1:5" s="2" customFormat="1" ht="12.75" hidden="1">
      <c r="A26" s="16">
        <v>3</v>
      </c>
      <c r="B26" s="16"/>
      <c r="C26" s="16"/>
      <c r="D26" s="16"/>
      <c r="E26" s="16"/>
    </row>
    <row r="27" spans="1:5" s="2" customFormat="1" ht="12.75" hidden="1">
      <c r="A27" s="20"/>
      <c r="B27" s="20" t="s">
        <v>49</v>
      </c>
      <c r="C27" s="20"/>
      <c r="D27" s="20"/>
      <c r="E27" s="20">
        <f>E25+E24+E26</f>
        <v>0</v>
      </c>
    </row>
    <row r="28" spans="1:5" s="2" customFormat="1" ht="12.75" hidden="1">
      <c r="A28" s="5"/>
      <c r="B28" s="5"/>
      <c r="C28" s="5"/>
      <c r="D28" s="5"/>
      <c r="E28" s="5"/>
    </row>
    <row r="29" spans="1:5" s="2" customFormat="1" ht="12.75" hidden="1">
      <c r="A29" s="22"/>
      <c r="B29" s="22"/>
      <c r="C29" s="22"/>
      <c r="D29" s="22"/>
      <c r="E29" s="22"/>
    </row>
    <row r="30" spans="1:5" s="2" customFormat="1" ht="12.75" hidden="1">
      <c r="A30" s="14" t="s">
        <v>1</v>
      </c>
      <c r="B30" s="15" t="s">
        <v>44</v>
      </c>
      <c r="C30" s="15" t="s">
        <v>2</v>
      </c>
      <c r="D30" s="15" t="s">
        <v>45</v>
      </c>
      <c r="E30" s="15" t="s">
        <v>46</v>
      </c>
    </row>
    <row r="31" spans="1:5" s="2" customFormat="1" ht="12.75" hidden="1">
      <c r="A31" s="16">
        <v>1</v>
      </c>
      <c r="B31" s="17"/>
      <c r="C31" s="16"/>
      <c r="D31" s="16"/>
      <c r="E31" s="16"/>
    </row>
    <row r="32" spans="1:5" s="2" customFormat="1" ht="12.75" hidden="1">
      <c r="A32" s="16">
        <v>2</v>
      </c>
      <c r="B32" s="21"/>
      <c r="C32" s="21"/>
      <c r="D32" s="21"/>
      <c r="E32" s="21"/>
    </row>
    <row r="33" spans="1:5" s="2" customFormat="1" ht="12.75" hidden="1">
      <c r="A33" s="16">
        <v>3</v>
      </c>
      <c r="B33" s="16"/>
      <c r="C33" s="16"/>
      <c r="D33" s="16"/>
      <c r="E33" s="16"/>
    </row>
    <row r="34" spans="1:5" s="2" customFormat="1" ht="12.75" hidden="1">
      <c r="A34" s="20"/>
      <c r="B34" s="20" t="s">
        <v>49</v>
      </c>
      <c r="C34" s="20"/>
      <c r="D34" s="20"/>
      <c r="E34" s="20">
        <f>E32+E31+E33</f>
        <v>0</v>
      </c>
    </row>
    <row r="35" spans="1:5" s="2" customFormat="1" ht="12.75" hidden="1">
      <c r="A35" s="5"/>
      <c r="B35" s="5"/>
      <c r="C35" s="5"/>
      <c r="D35" s="5"/>
      <c r="E35" s="5"/>
    </row>
    <row r="36" spans="1:5" s="2" customFormat="1" ht="12.75" hidden="1">
      <c r="A36" s="23"/>
      <c r="B36" s="23" t="s">
        <v>53</v>
      </c>
      <c r="C36" s="23"/>
      <c r="D36" s="23"/>
      <c r="E36" s="23">
        <f>E6+E12+E20+E27+E34</f>
        <v>9343.060000000001</v>
      </c>
    </row>
    <row r="37" spans="1:5" s="2" customFormat="1" ht="12.75">
      <c r="A37" s="24"/>
      <c r="B37" s="24"/>
      <c r="C37" s="24"/>
      <c r="D37" s="24"/>
      <c r="E37" s="24"/>
    </row>
    <row r="38" spans="1:5" ht="12.75">
      <c r="A38" s="24"/>
      <c r="B38" s="24"/>
      <c r="C38" s="24"/>
      <c r="D38" s="24"/>
      <c r="E38" s="24"/>
    </row>
  </sheetData>
  <sheetProtection selectLockedCells="1" selectUnlockedCells="1"/>
  <mergeCells count="5">
    <mergeCell ref="A1:E1"/>
    <mergeCell ref="A8:E8"/>
    <mergeCell ref="A14:E14"/>
    <mergeCell ref="A22:E22"/>
    <mergeCell ref="A29:E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zoomScale="80" zoomScaleNormal="80" workbookViewId="0" topLeftCell="A76">
      <selection activeCell="E99" sqref="E99"/>
    </sheetView>
  </sheetViews>
  <sheetFormatPr defaultColWidth="12.57421875" defaultRowHeight="12.75"/>
  <cols>
    <col min="1" max="1" width="9.57421875" style="0" customWidth="1"/>
    <col min="2" max="2" width="50.7109375" style="25" customWidth="1"/>
    <col min="3" max="3" width="32.0039062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2" customFormat="1" ht="12.75">
      <c r="A1" s="22" t="s">
        <v>54</v>
      </c>
      <c r="B1" s="22"/>
      <c r="C1" s="22"/>
      <c r="D1" s="22"/>
      <c r="E1" s="22"/>
    </row>
    <row r="2" spans="1:5" s="2" customFormat="1" ht="12.75">
      <c r="A2" s="14" t="s">
        <v>1</v>
      </c>
      <c r="B2" s="26" t="s">
        <v>44</v>
      </c>
      <c r="C2" s="15" t="s">
        <v>2</v>
      </c>
      <c r="D2" s="15" t="s">
        <v>45</v>
      </c>
      <c r="E2" s="15" t="s">
        <v>46</v>
      </c>
    </row>
    <row r="3" spans="1:5" s="2" customFormat="1" ht="33" customHeight="1">
      <c r="A3" s="16">
        <v>1</v>
      </c>
      <c r="B3" s="27" t="s">
        <v>55</v>
      </c>
      <c r="C3" s="19" t="s">
        <v>48</v>
      </c>
      <c r="D3" s="19"/>
      <c r="E3" s="19">
        <v>165.12</v>
      </c>
    </row>
    <row r="4" spans="1:5" s="2" customFormat="1" ht="12.75">
      <c r="A4" s="16">
        <v>2</v>
      </c>
      <c r="B4" s="28" t="s">
        <v>56</v>
      </c>
      <c r="C4" s="19" t="s">
        <v>48</v>
      </c>
      <c r="D4" s="19"/>
      <c r="E4" s="19">
        <v>1320.96</v>
      </c>
    </row>
    <row r="5" spans="1:5" s="2" customFormat="1" ht="12.75" hidden="1">
      <c r="A5" s="16">
        <v>3</v>
      </c>
      <c r="B5" s="28" t="s">
        <v>57</v>
      </c>
      <c r="C5" s="19" t="s">
        <v>48</v>
      </c>
      <c r="D5" s="16"/>
      <c r="E5" s="16">
        <v>1251.26</v>
      </c>
    </row>
    <row r="6" spans="1:5" s="2" customFormat="1" ht="12.75">
      <c r="A6" s="16">
        <v>3</v>
      </c>
      <c r="B6" s="21" t="s">
        <v>58</v>
      </c>
      <c r="C6" s="19" t="s">
        <v>48</v>
      </c>
      <c r="D6" s="16"/>
      <c r="E6" s="16">
        <v>5219.78</v>
      </c>
    </row>
    <row r="7" spans="1:5" s="2" customFormat="1" ht="12.75" hidden="1">
      <c r="A7" s="20"/>
      <c r="B7" s="29" t="s">
        <v>49</v>
      </c>
      <c r="C7" s="20"/>
      <c r="D7" s="20"/>
      <c r="E7" s="20">
        <f>E4+E5+E3+E6</f>
        <v>7957.12</v>
      </c>
    </row>
    <row r="8" spans="1:5" s="2" customFormat="1" ht="12.75" hidden="1">
      <c r="A8" s="5"/>
      <c r="B8" s="30"/>
      <c r="C8" s="5"/>
      <c r="D8" s="5"/>
      <c r="E8" s="5"/>
    </row>
    <row r="9" spans="1:5" s="2" customFormat="1" ht="12.75">
      <c r="A9" s="22" t="s">
        <v>59</v>
      </c>
      <c r="B9" s="22"/>
      <c r="C9" s="22"/>
      <c r="D9" s="22"/>
      <c r="E9" s="22"/>
    </row>
    <row r="10" spans="1:5" s="2" customFormat="1" ht="12.75">
      <c r="A10" s="14" t="s">
        <v>1</v>
      </c>
      <c r="B10" s="26" t="s">
        <v>44</v>
      </c>
      <c r="C10" s="15" t="s">
        <v>2</v>
      </c>
      <c r="D10" s="15" t="s">
        <v>45</v>
      </c>
      <c r="E10" s="15" t="s">
        <v>46</v>
      </c>
    </row>
    <row r="11" spans="1:5" s="2" customFormat="1" ht="12.75">
      <c r="A11" s="31">
        <v>1</v>
      </c>
      <c r="B11" s="27" t="s">
        <v>55</v>
      </c>
      <c r="C11" s="19" t="s">
        <v>48</v>
      </c>
      <c r="D11" s="19"/>
      <c r="E11" s="19">
        <v>165.12</v>
      </c>
    </row>
    <row r="12" spans="1:5" s="2" customFormat="1" ht="12.75">
      <c r="A12" s="31">
        <v>2</v>
      </c>
      <c r="B12" s="28" t="s">
        <v>56</v>
      </c>
      <c r="C12" s="19" t="s">
        <v>48</v>
      </c>
      <c r="D12" s="19"/>
      <c r="E12" s="19">
        <v>1320.96</v>
      </c>
    </row>
    <row r="13" spans="1:5" s="2" customFormat="1" ht="12.75" hidden="1">
      <c r="A13" s="31">
        <v>7</v>
      </c>
      <c r="B13" s="28" t="s">
        <v>57</v>
      </c>
      <c r="C13" s="19" t="s">
        <v>48</v>
      </c>
      <c r="D13" s="18"/>
      <c r="E13" s="19">
        <v>1105.22</v>
      </c>
    </row>
    <row r="14" spans="1:5" s="2" customFormat="1" ht="12.75">
      <c r="A14" s="31">
        <v>3</v>
      </c>
      <c r="B14" s="28" t="s">
        <v>60</v>
      </c>
      <c r="C14" s="19" t="s">
        <v>48</v>
      </c>
      <c r="D14" s="19" t="s">
        <v>61</v>
      </c>
      <c r="E14" s="19">
        <v>882.85</v>
      </c>
    </row>
    <row r="15" spans="1:5" s="2" customFormat="1" ht="12.75" hidden="1">
      <c r="A15" s="20"/>
      <c r="B15" s="29" t="s">
        <v>49</v>
      </c>
      <c r="C15" s="20"/>
      <c r="D15" s="20"/>
      <c r="E15" s="20">
        <f>E11+E12+E13+E14</f>
        <v>3474.15</v>
      </c>
    </row>
    <row r="16" spans="1:5" s="2" customFormat="1" ht="12.75" hidden="1">
      <c r="A16" s="5"/>
      <c r="B16" s="30"/>
      <c r="C16" s="5"/>
      <c r="D16" s="5"/>
      <c r="E16" s="5"/>
    </row>
    <row r="17" spans="1:5" s="32" customFormat="1" ht="12.75">
      <c r="A17" s="13" t="s">
        <v>62</v>
      </c>
      <c r="B17" s="13"/>
      <c r="C17" s="13"/>
      <c r="D17" s="13"/>
      <c r="E17" s="13"/>
    </row>
    <row r="18" spans="1:5" s="2" customFormat="1" ht="12.75">
      <c r="A18" s="14" t="s">
        <v>1</v>
      </c>
      <c r="B18" s="26" t="s">
        <v>44</v>
      </c>
      <c r="C18" s="15" t="s">
        <v>2</v>
      </c>
      <c r="D18" s="15" t="s">
        <v>45</v>
      </c>
      <c r="E18" s="15" t="s">
        <v>46</v>
      </c>
    </row>
    <row r="19" spans="1:5" s="2" customFormat="1" ht="30.75" customHeight="1">
      <c r="A19" s="16">
        <v>1</v>
      </c>
      <c r="B19" s="28" t="s">
        <v>55</v>
      </c>
      <c r="C19" s="19" t="s">
        <v>48</v>
      </c>
      <c r="D19" s="16"/>
      <c r="E19" s="16">
        <v>165.12</v>
      </c>
    </row>
    <row r="20" spans="1:5" s="2" customFormat="1" ht="12.75">
      <c r="A20" s="16">
        <v>2</v>
      </c>
      <c r="B20" s="28" t="s">
        <v>56</v>
      </c>
      <c r="C20" s="19" t="s">
        <v>48</v>
      </c>
      <c r="D20" s="19"/>
      <c r="E20" s="19">
        <v>1320.96</v>
      </c>
    </row>
    <row r="21" spans="1:5" s="2" customFormat="1" ht="12.75">
      <c r="A21" s="16">
        <v>3</v>
      </c>
      <c r="B21" s="28" t="s">
        <v>63</v>
      </c>
      <c r="C21" s="19" t="s">
        <v>48</v>
      </c>
      <c r="D21" s="18"/>
      <c r="E21" s="16">
        <v>1945.49</v>
      </c>
    </row>
    <row r="22" spans="1:5" s="2" customFormat="1" ht="30.75" customHeight="1">
      <c r="A22" s="16">
        <v>4</v>
      </c>
      <c r="B22" s="28" t="s">
        <v>64</v>
      </c>
      <c r="C22" s="19" t="s">
        <v>48</v>
      </c>
      <c r="D22" s="18"/>
      <c r="E22" s="16">
        <v>1814.58</v>
      </c>
    </row>
    <row r="23" spans="1:5" s="2" customFormat="1" ht="12.75">
      <c r="A23" s="16">
        <v>5</v>
      </c>
      <c r="B23" s="28" t="s">
        <v>65</v>
      </c>
      <c r="C23" s="19" t="s">
        <v>48</v>
      </c>
      <c r="D23" s="19"/>
      <c r="E23" s="19">
        <v>2927.65</v>
      </c>
    </row>
    <row r="24" spans="1:5" s="2" customFormat="1" ht="12.75" hidden="1">
      <c r="A24" s="20"/>
      <c r="B24" s="29" t="s">
        <v>49</v>
      </c>
      <c r="C24" s="20"/>
      <c r="D24" s="20"/>
      <c r="E24" s="20">
        <f>E20+E19+E21+E22+E23</f>
        <v>8173.799999999999</v>
      </c>
    </row>
    <row r="25" spans="1:5" s="2" customFormat="1" ht="12.75" hidden="1">
      <c r="A25" s="5"/>
      <c r="B25" s="30"/>
      <c r="C25" s="5"/>
      <c r="D25" s="5"/>
      <c r="E25" s="5"/>
    </row>
    <row r="26" spans="1:5" s="32" customFormat="1" ht="12.75">
      <c r="A26" s="13" t="s">
        <v>66</v>
      </c>
      <c r="B26" s="13"/>
      <c r="C26" s="13"/>
      <c r="D26" s="13"/>
      <c r="E26" s="13"/>
    </row>
    <row r="27" spans="1:5" s="2" customFormat="1" ht="12.75">
      <c r="A27" s="14" t="s">
        <v>1</v>
      </c>
      <c r="B27" s="26" t="s">
        <v>44</v>
      </c>
      <c r="C27" s="15" t="s">
        <v>2</v>
      </c>
      <c r="D27" s="15" t="s">
        <v>45</v>
      </c>
      <c r="E27" s="15" t="s">
        <v>46</v>
      </c>
    </row>
    <row r="28" spans="1:5" s="2" customFormat="1" ht="30.75" customHeight="1">
      <c r="A28" s="16">
        <v>1</v>
      </c>
      <c r="B28" s="28" t="s">
        <v>55</v>
      </c>
      <c r="C28" s="19" t="s">
        <v>48</v>
      </c>
      <c r="D28" s="16"/>
      <c r="E28" s="16">
        <v>165.12</v>
      </c>
    </row>
    <row r="29" spans="1:5" s="2" customFormat="1" ht="12.75">
      <c r="A29" s="16">
        <v>2</v>
      </c>
      <c r="B29" s="28" t="s">
        <v>56</v>
      </c>
      <c r="C29" s="19" t="s">
        <v>48</v>
      </c>
      <c r="D29" s="19"/>
      <c r="E29" s="19">
        <v>1320.96</v>
      </c>
    </row>
    <row r="30" spans="1:5" s="2" customFormat="1" ht="12.75" hidden="1">
      <c r="A30" s="16">
        <v>3</v>
      </c>
      <c r="B30" s="28"/>
      <c r="C30" s="19"/>
      <c r="D30" s="16"/>
      <c r="E30" s="16"/>
    </row>
    <row r="31" spans="1:5" s="2" customFormat="1" ht="12.75" hidden="1">
      <c r="A31" s="16"/>
      <c r="B31" s="27"/>
      <c r="C31" s="19"/>
      <c r="D31" s="16"/>
      <c r="E31" s="16"/>
    </row>
    <row r="32" spans="1:5" s="2" customFormat="1" ht="12.75" hidden="1">
      <c r="A32" s="20"/>
      <c r="B32" s="29" t="s">
        <v>49</v>
      </c>
      <c r="C32" s="20"/>
      <c r="D32" s="20"/>
      <c r="E32" s="20">
        <f>E29+E28+E30+E31</f>
        <v>1486.08</v>
      </c>
    </row>
    <row r="33" spans="1:5" s="2" customFormat="1" ht="12.75" hidden="1">
      <c r="A33" s="5"/>
      <c r="B33" s="30"/>
      <c r="C33" s="5"/>
      <c r="D33" s="5"/>
      <c r="E33" s="5"/>
    </row>
    <row r="34" spans="1:5" s="32" customFormat="1" ht="12.75">
      <c r="A34" s="13" t="s">
        <v>67</v>
      </c>
      <c r="B34" s="13"/>
      <c r="C34" s="13"/>
      <c r="D34" s="13"/>
      <c r="E34" s="13"/>
    </row>
    <row r="35" spans="1:5" s="2" customFormat="1" ht="12.75">
      <c r="A35" s="14" t="s">
        <v>1</v>
      </c>
      <c r="B35" s="26" t="s">
        <v>44</v>
      </c>
      <c r="C35" s="15" t="s">
        <v>2</v>
      </c>
      <c r="D35" s="15" t="s">
        <v>45</v>
      </c>
      <c r="E35" s="15" t="s">
        <v>46</v>
      </c>
    </row>
    <row r="36" spans="1:5" s="2" customFormat="1" ht="36" customHeight="1">
      <c r="A36" s="16">
        <v>1</v>
      </c>
      <c r="B36" s="28" t="s">
        <v>55</v>
      </c>
      <c r="C36" s="19" t="s">
        <v>48</v>
      </c>
      <c r="D36" s="16"/>
      <c r="E36" s="16">
        <v>165.12</v>
      </c>
    </row>
    <row r="37" spans="1:5" s="2" customFormat="1" ht="12.75">
      <c r="A37" s="16">
        <v>2</v>
      </c>
      <c r="B37" s="28" t="s">
        <v>56</v>
      </c>
      <c r="C37" s="19" t="s">
        <v>48</v>
      </c>
      <c r="D37" s="19"/>
      <c r="E37" s="19">
        <v>1320.96</v>
      </c>
    </row>
    <row r="38" spans="1:5" s="2" customFormat="1" ht="12.75">
      <c r="A38" s="16">
        <v>3</v>
      </c>
      <c r="B38" s="28" t="s">
        <v>68</v>
      </c>
      <c r="C38" s="19" t="s">
        <v>48</v>
      </c>
      <c r="D38" s="16"/>
      <c r="E38" s="16">
        <v>1746.31</v>
      </c>
    </row>
    <row r="39" spans="1:5" s="2" customFormat="1" ht="12.75" hidden="1">
      <c r="A39" s="16"/>
      <c r="B39" s="27"/>
      <c r="C39" s="19"/>
      <c r="D39" s="16"/>
      <c r="E39" s="16"/>
    </row>
    <row r="40" spans="1:5" s="2" customFormat="1" ht="12.75" hidden="1">
      <c r="A40" s="20"/>
      <c r="B40" s="29" t="s">
        <v>49</v>
      </c>
      <c r="C40" s="20"/>
      <c r="D40" s="20"/>
      <c r="E40" s="20">
        <f>E37+E36+E38+E39</f>
        <v>3232.39</v>
      </c>
    </row>
    <row r="41" spans="1:5" s="2" customFormat="1" ht="12.75" hidden="1">
      <c r="A41" s="5"/>
      <c r="B41" s="30"/>
      <c r="C41" s="5"/>
      <c r="D41" s="5"/>
      <c r="E41" s="5"/>
    </row>
    <row r="42" spans="1:5" s="32" customFormat="1" ht="12.75">
      <c r="A42" s="13" t="s">
        <v>69</v>
      </c>
      <c r="B42" s="13"/>
      <c r="C42" s="13"/>
      <c r="D42" s="13"/>
      <c r="E42" s="13"/>
    </row>
    <row r="43" spans="1:5" s="2" customFormat="1" ht="12.75">
      <c r="A43" s="14" t="s">
        <v>1</v>
      </c>
      <c r="B43" s="26" t="s">
        <v>44</v>
      </c>
      <c r="C43" s="15" t="s">
        <v>2</v>
      </c>
      <c r="D43" s="15" t="s">
        <v>45</v>
      </c>
      <c r="E43" s="15" t="s">
        <v>46</v>
      </c>
    </row>
    <row r="44" spans="1:5" s="2" customFormat="1" ht="32.25" customHeight="1">
      <c r="A44" s="16">
        <v>1</v>
      </c>
      <c r="B44" s="28" t="s">
        <v>55</v>
      </c>
      <c r="C44" s="19" t="s">
        <v>48</v>
      </c>
      <c r="D44" s="16"/>
      <c r="E44" s="16">
        <v>165.12</v>
      </c>
    </row>
    <row r="45" spans="1:5" s="2" customFormat="1" ht="38.25" customHeight="1">
      <c r="A45" s="16">
        <v>2</v>
      </c>
      <c r="B45" s="21" t="s">
        <v>70</v>
      </c>
      <c r="C45" s="19" t="s">
        <v>48</v>
      </c>
      <c r="D45" s="21" t="s">
        <v>71</v>
      </c>
      <c r="E45" s="19">
        <v>10510</v>
      </c>
    </row>
    <row r="46" spans="1:5" s="2" customFormat="1" ht="12.75">
      <c r="A46" s="16">
        <v>3</v>
      </c>
      <c r="B46" s="28" t="s">
        <v>72</v>
      </c>
      <c r="C46" s="19" t="s">
        <v>48</v>
      </c>
      <c r="D46" s="16"/>
      <c r="E46" s="16">
        <v>33834.48</v>
      </c>
    </row>
    <row r="47" spans="1:5" s="2" customFormat="1" ht="12.75">
      <c r="A47" s="16"/>
      <c r="B47" s="28" t="s">
        <v>56</v>
      </c>
      <c r="C47" s="19" t="s">
        <v>48</v>
      </c>
      <c r="D47" s="19"/>
      <c r="E47" s="19">
        <v>1320.96</v>
      </c>
    </row>
    <row r="48" spans="1:5" s="2" customFormat="1" ht="12.75" hidden="1">
      <c r="A48" s="20"/>
      <c r="B48" s="29" t="s">
        <v>49</v>
      </c>
      <c r="C48" s="20"/>
      <c r="D48" s="20"/>
      <c r="E48" s="20">
        <f>E45+E44+E46+E47</f>
        <v>45830.560000000005</v>
      </c>
    </row>
    <row r="49" spans="1:5" s="2" customFormat="1" ht="12.75" hidden="1">
      <c r="A49" s="5"/>
      <c r="B49" s="30"/>
      <c r="C49" s="5"/>
      <c r="D49" s="5"/>
      <c r="E49" s="5"/>
    </row>
    <row r="50" spans="1:5" s="32" customFormat="1" ht="12.75">
      <c r="A50" s="13" t="s">
        <v>73</v>
      </c>
      <c r="B50" s="13"/>
      <c r="C50" s="13"/>
      <c r="D50" s="13"/>
      <c r="E50" s="13"/>
    </row>
    <row r="51" spans="1:5" s="2" customFormat="1" ht="12.75">
      <c r="A51" s="14" t="s">
        <v>1</v>
      </c>
      <c r="B51" s="26" t="s">
        <v>44</v>
      </c>
      <c r="C51" s="15" t="s">
        <v>2</v>
      </c>
      <c r="D51" s="15" t="s">
        <v>45</v>
      </c>
      <c r="E51" s="15" t="s">
        <v>46</v>
      </c>
    </row>
    <row r="52" spans="1:5" s="2" customFormat="1" ht="19.5" customHeight="1">
      <c r="A52" s="16">
        <v>1</v>
      </c>
      <c r="B52" s="28" t="s">
        <v>56</v>
      </c>
      <c r="C52" s="19" t="s">
        <v>48</v>
      </c>
      <c r="D52" s="19"/>
      <c r="E52" s="19">
        <v>1320.96</v>
      </c>
    </row>
    <row r="53" spans="1:5" s="2" customFormat="1" ht="12.75">
      <c r="A53" s="16">
        <v>2</v>
      </c>
      <c r="B53" s="21" t="s">
        <v>74</v>
      </c>
      <c r="C53" s="19" t="s">
        <v>48</v>
      </c>
      <c r="D53" s="21" t="s">
        <v>75</v>
      </c>
      <c r="E53" s="19">
        <v>1535</v>
      </c>
    </row>
    <row r="54" spans="1:5" s="2" customFormat="1" ht="12.75">
      <c r="A54" s="16">
        <v>3</v>
      </c>
      <c r="B54" s="28" t="s">
        <v>55</v>
      </c>
      <c r="C54" s="19" t="s">
        <v>48</v>
      </c>
      <c r="D54" s="16"/>
      <c r="E54" s="16">
        <v>165.12</v>
      </c>
    </row>
    <row r="55" spans="1:5" s="2" customFormat="1" ht="12.75" hidden="1">
      <c r="A55" s="16"/>
      <c r="B55" s="27"/>
      <c r="C55" s="19"/>
      <c r="D55" s="16"/>
      <c r="E55" s="16"/>
    </row>
    <row r="56" spans="1:5" s="2" customFormat="1" ht="12.75" hidden="1">
      <c r="A56" s="20"/>
      <c r="B56" s="29" t="s">
        <v>49</v>
      </c>
      <c r="C56" s="20"/>
      <c r="D56" s="20"/>
      <c r="E56" s="20">
        <f>E53+E52+E54+E55</f>
        <v>3021.08</v>
      </c>
    </row>
    <row r="57" spans="1:5" s="2" customFormat="1" ht="12.75" hidden="1">
      <c r="A57" s="5"/>
      <c r="B57" s="30"/>
      <c r="C57" s="5"/>
      <c r="D57" s="5"/>
      <c r="E57" s="5"/>
    </row>
    <row r="58" spans="1:5" s="32" customFormat="1" ht="12.75">
      <c r="A58" s="13" t="s">
        <v>76</v>
      </c>
      <c r="B58" s="13"/>
      <c r="C58" s="13"/>
      <c r="D58" s="13"/>
      <c r="E58" s="13"/>
    </row>
    <row r="59" spans="1:5" s="2" customFormat="1" ht="12.75">
      <c r="A59" s="14" t="s">
        <v>1</v>
      </c>
      <c r="B59" s="26" t="s">
        <v>44</v>
      </c>
      <c r="C59" s="15" t="s">
        <v>2</v>
      </c>
      <c r="D59" s="15" t="s">
        <v>45</v>
      </c>
      <c r="E59" s="15" t="s">
        <v>46</v>
      </c>
    </row>
    <row r="60" spans="1:5" s="2" customFormat="1" ht="16.5" customHeight="1">
      <c r="A60" s="16">
        <v>1</v>
      </c>
      <c r="B60" s="28" t="s">
        <v>56</v>
      </c>
      <c r="C60" s="19" t="s">
        <v>48</v>
      </c>
      <c r="D60" s="16"/>
      <c r="E60" s="16">
        <v>1320.96</v>
      </c>
    </row>
    <row r="61" spans="1:5" s="2" customFormat="1" ht="12.75" hidden="1">
      <c r="A61" s="16">
        <v>2</v>
      </c>
      <c r="B61" s="28"/>
      <c r="C61" s="19"/>
      <c r="D61" s="19"/>
      <c r="E61" s="19"/>
    </row>
    <row r="62" spans="1:5" s="2" customFormat="1" ht="12.75" hidden="1">
      <c r="A62" s="16">
        <v>3</v>
      </c>
      <c r="B62" s="28"/>
      <c r="C62" s="19"/>
      <c r="D62" s="16"/>
      <c r="E62" s="16"/>
    </row>
    <row r="63" spans="1:5" s="2" customFormat="1" ht="12.75" hidden="1">
      <c r="A63" s="16"/>
      <c r="B63" s="27"/>
      <c r="C63" s="19"/>
      <c r="D63" s="16"/>
      <c r="E63" s="16"/>
    </row>
    <row r="64" spans="1:5" s="2" customFormat="1" ht="12.75" hidden="1">
      <c r="A64" s="20"/>
      <c r="B64" s="29" t="s">
        <v>49</v>
      </c>
      <c r="C64" s="20"/>
      <c r="D64" s="20"/>
      <c r="E64" s="20">
        <f>E61+E60+E62+E63</f>
        <v>1320.96</v>
      </c>
    </row>
    <row r="65" spans="1:5" s="2" customFormat="1" ht="12.75" hidden="1">
      <c r="A65" s="5"/>
      <c r="B65" s="30"/>
      <c r="C65" s="5"/>
      <c r="D65" s="5"/>
      <c r="E65" s="5"/>
    </row>
    <row r="66" spans="1:5" s="32" customFormat="1" ht="12.75">
      <c r="A66" s="13" t="s">
        <v>77</v>
      </c>
      <c r="B66" s="13"/>
      <c r="C66" s="13"/>
      <c r="D66" s="13"/>
      <c r="E66" s="13"/>
    </row>
    <row r="67" spans="1:5" s="2" customFormat="1" ht="12.75">
      <c r="A67" s="14" t="s">
        <v>1</v>
      </c>
      <c r="B67" s="26" t="s">
        <v>44</v>
      </c>
      <c r="C67" s="15" t="s">
        <v>2</v>
      </c>
      <c r="D67" s="15" t="s">
        <v>45</v>
      </c>
      <c r="E67" s="15" t="s">
        <v>46</v>
      </c>
    </row>
    <row r="68" spans="1:5" s="2" customFormat="1" ht="24" customHeight="1">
      <c r="A68" s="16">
        <v>1</v>
      </c>
      <c r="B68" s="28" t="s">
        <v>56</v>
      </c>
      <c r="C68" s="19" t="s">
        <v>48</v>
      </c>
      <c r="D68" s="16"/>
      <c r="E68" s="16">
        <v>1320.96</v>
      </c>
    </row>
    <row r="69" spans="1:5" s="2" customFormat="1" ht="12.75">
      <c r="A69" s="16">
        <v>2</v>
      </c>
      <c r="B69" s="28" t="s">
        <v>78</v>
      </c>
      <c r="C69" s="19" t="s">
        <v>48</v>
      </c>
      <c r="D69" s="19"/>
      <c r="E69" s="19">
        <v>17223.34</v>
      </c>
    </row>
    <row r="70" spans="1:5" s="2" customFormat="1" ht="12.75" hidden="1">
      <c r="A70" s="16">
        <v>3</v>
      </c>
      <c r="B70" s="28"/>
      <c r="C70" s="19"/>
      <c r="D70" s="16"/>
      <c r="E70" s="16"/>
    </row>
    <row r="71" spans="1:5" s="2" customFormat="1" ht="12.75" hidden="1">
      <c r="A71" s="16"/>
      <c r="B71" s="27"/>
      <c r="C71" s="19"/>
      <c r="D71" s="16"/>
      <c r="E71" s="16"/>
    </row>
    <row r="72" spans="1:5" s="2" customFormat="1" ht="12.75" hidden="1">
      <c r="A72" s="20"/>
      <c r="B72" s="29" t="s">
        <v>49</v>
      </c>
      <c r="C72" s="20"/>
      <c r="D72" s="20"/>
      <c r="E72" s="20">
        <f>E69+E68+E70+E71</f>
        <v>18544.3</v>
      </c>
    </row>
    <row r="73" spans="1:5" s="2" customFormat="1" ht="12.75" hidden="1">
      <c r="A73" s="5"/>
      <c r="B73" s="30"/>
      <c r="C73" s="5"/>
      <c r="D73" s="5"/>
      <c r="E73" s="5"/>
    </row>
    <row r="74" spans="1:5" s="32" customFormat="1" ht="12.75">
      <c r="A74" s="13" t="s">
        <v>79</v>
      </c>
      <c r="B74" s="13"/>
      <c r="C74" s="13"/>
      <c r="D74" s="13"/>
      <c r="E74" s="13"/>
    </row>
    <row r="75" spans="1:5" s="2" customFormat="1" ht="12.75">
      <c r="A75" s="14" t="s">
        <v>1</v>
      </c>
      <c r="B75" s="26" t="s">
        <v>44</v>
      </c>
      <c r="C75" s="15" t="s">
        <v>2</v>
      </c>
      <c r="D75" s="15" t="s">
        <v>45</v>
      </c>
      <c r="E75" s="15" t="s">
        <v>46</v>
      </c>
    </row>
    <row r="76" spans="1:5" s="2" customFormat="1" ht="24" customHeight="1">
      <c r="A76" s="16">
        <v>1</v>
      </c>
      <c r="B76" s="28" t="s">
        <v>56</v>
      </c>
      <c r="C76" s="19" t="s">
        <v>48</v>
      </c>
      <c r="D76" s="16"/>
      <c r="E76" s="16">
        <v>1320.96</v>
      </c>
    </row>
    <row r="77" spans="1:5" s="2" customFormat="1" ht="12.75">
      <c r="A77" s="16">
        <v>2</v>
      </c>
      <c r="B77" s="28" t="s">
        <v>80</v>
      </c>
      <c r="C77" s="19" t="s">
        <v>48</v>
      </c>
      <c r="D77" s="19"/>
      <c r="E77" s="19">
        <v>679.96</v>
      </c>
    </row>
    <row r="78" spans="1:5" s="2" customFormat="1" ht="12.75" hidden="1">
      <c r="A78" s="16">
        <v>3</v>
      </c>
      <c r="B78" s="28"/>
      <c r="C78" s="19"/>
      <c r="D78" s="16"/>
      <c r="E78" s="16"/>
    </row>
    <row r="79" spans="1:5" s="2" customFormat="1" ht="12.75" hidden="1">
      <c r="A79" s="16"/>
      <c r="B79" s="27"/>
      <c r="C79" s="19"/>
      <c r="D79" s="16"/>
      <c r="E79" s="16"/>
    </row>
    <row r="80" spans="1:5" s="2" customFormat="1" ht="12.75" hidden="1">
      <c r="A80" s="20"/>
      <c r="B80" s="29" t="s">
        <v>49</v>
      </c>
      <c r="C80" s="20"/>
      <c r="D80" s="20"/>
      <c r="E80" s="20">
        <f>E77+E76+E78+E79</f>
        <v>2000.92</v>
      </c>
    </row>
    <row r="81" spans="1:5" s="2" customFormat="1" ht="12.75" hidden="1">
      <c r="A81" s="5"/>
      <c r="B81" s="30"/>
      <c r="C81" s="5"/>
      <c r="D81" s="5"/>
      <c r="E81" s="5"/>
    </row>
    <row r="82" spans="1:5" s="32" customFormat="1" ht="12.75">
      <c r="A82" s="13" t="s">
        <v>81</v>
      </c>
      <c r="B82" s="13"/>
      <c r="C82" s="13"/>
      <c r="D82" s="13"/>
      <c r="E82" s="13"/>
    </row>
    <row r="83" spans="1:5" s="2" customFormat="1" ht="12.75">
      <c r="A83" s="14" t="s">
        <v>1</v>
      </c>
      <c r="B83" s="26" t="s">
        <v>44</v>
      </c>
      <c r="C83" s="15" t="s">
        <v>2</v>
      </c>
      <c r="D83" s="15" t="s">
        <v>45</v>
      </c>
      <c r="E83" s="15" t="s">
        <v>46</v>
      </c>
    </row>
    <row r="84" spans="1:5" s="2" customFormat="1" ht="20.25" customHeight="1">
      <c r="A84" s="16">
        <v>1</v>
      </c>
      <c r="B84" s="28" t="s">
        <v>56</v>
      </c>
      <c r="C84" s="19" t="s">
        <v>48</v>
      </c>
      <c r="D84" s="16"/>
      <c r="E84" s="16">
        <v>1320.96</v>
      </c>
    </row>
    <row r="85" spans="1:5" s="2" customFormat="1" ht="12.75">
      <c r="A85" s="16">
        <v>2</v>
      </c>
      <c r="B85" s="28" t="s">
        <v>82</v>
      </c>
      <c r="C85" s="19" t="s">
        <v>48</v>
      </c>
      <c r="D85" s="19"/>
      <c r="E85" s="19">
        <v>369.29</v>
      </c>
    </row>
    <row r="86" spans="1:5" s="2" customFormat="1" ht="12.75" hidden="1">
      <c r="A86" s="16">
        <v>3</v>
      </c>
      <c r="B86" s="28"/>
      <c r="C86" s="19"/>
      <c r="D86" s="16"/>
      <c r="E86" s="16"/>
    </row>
    <row r="87" spans="1:5" s="2" customFormat="1" ht="12.75" hidden="1">
      <c r="A87" s="16"/>
      <c r="B87" s="27"/>
      <c r="C87" s="19"/>
      <c r="D87" s="16"/>
      <c r="E87" s="16"/>
    </row>
    <row r="88" spans="1:5" s="2" customFormat="1" ht="12.75" hidden="1">
      <c r="A88" s="20"/>
      <c r="B88" s="29" t="s">
        <v>49</v>
      </c>
      <c r="C88" s="20"/>
      <c r="D88" s="20"/>
      <c r="E88" s="20">
        <f>E85+E84+E86+E87</f>
        <v>1690.25</v>
      </c>
    </row>
    <row r="89" spans="1:5" s="2" customFormat="1" ht="12.75" hidden="1">
      <c r="A89" s="5"/>
      <c r="B89" s="30"/>
      <c r="C89" s="5"/>
      <c r="D89" s="5"/>
      <c r="E89" s="5"/>
    </row>
    <row r="90" spans="1:5" s="32" customFormat="1" ht="12.75">
      <c r="A90" s="13" t="s">
        <v>83</v>
      </c>
      <c r="B90" s="13"/>
      <c r="C90" s="13"/>
      <c r="D90" s="13"/>
      <c r="E90" s="13"/>
    </row>
    <row r="91" spans="1:5" s="2" customFormat="1" ht="12.75">
      <c r="A91" s="14" t="s">
        <v>1</v>
      </c>
      <c r="B91" s="26" t="s">
        <v>44</v>
      </c>
      <c r="C91" s="15" t="s">
        <v>2</v>
      </c>
      <c r="D91" s="15" t="s">
        <v>45</v>
      </c>
      <c r="E91" s="15" t="s">
        <v>46</v>
      </c>
    </row>
    <row r="92" spans="1:5" s="2" customFormat="1" ht="17.25" customHeight="1">
      <c r="A92" s="16">
        <v>1</v>
      </c>
      <c r="B92" s="28" t="s">
        <v>56</v>
      </c>
      <c r="C92" s="19" t="s">
        <v>48</v>
      </c>
      <c r="D92" s="16"/>
      <c r="E92" s="16">
        <v>1320.96</v>
      </c>
    </row>
    <row r="93" spans="1:5" ht="12.75" hidden="1">
      <c r="A93" s="33">
        <v>2</v>
      </c>
      <c r="B93" s="34"/>
      <c r="C93" s="35"/>
      <c r="D93" s="35"/>
      <c r="E93" s="35"/>
    </row>
    <row r="94" spans="1:5" ht="12.75" hidden="1">
      <c r="A94" s="33">
        <v>3</v>
      </c>
      <c r="B94" s="34"/>
      <c r="C94" s="35"/>
      <c r="D94" s="33"/>
      <c r="E94" s="33"/>
    </row>
    <row r="95" spans="1:5" ht="12.75" hidden="1">
      <c r="A95" s="33"/>
      <c r="B95" s="36"/>
      <c r="C95" s="35"/>
      <c r="D95" s="33"/>
      <c r="E95" s="33"/>
    </row>
    <row r="96" spans="1:5" ht="12.75" hidden="1">
      <c r="A96" s="37"/>
      <c r="B96" s="38" t="s">
        <v>49</v>
      </c>
      <c r="C96" s="37"/>
      <c r="D96" s="37"/>
      <c r="E96" s="37">
        <f>E93+E92+E94+E95</f>
        <v>1320.96</v>
      </c>
    </row>
    <row r="97" spans="1:5" ht="12.75" hidden="1">
      <c r="A97" s="39"/>
      <c r="B97" s="40"/>
      <c r="C97" s="39"/>
      <c r="D97" s="39"/>
      <c r="E97" s="39"/>
    </row>
    <row r="98" ht="12.75" hidden="1"/>
    <row r="99" spans="1:5" ht="12.75" hidden="1">
      <c r="A99" s="41"/>
      <c r="B99" s="42" t="s">
        <v>53</v>
      </c>
      <c r="C99" s="41"/>
      <c r="D99" s="41"/>
      <c r="E99" s="41">
        <f>E7+E15+E24+E32+E40+E48+E56+E64+E72+E80+E88+E96</f>
        <v>98052.57000000002</v>
      </c>
    </row>
  </sheetData>
  <sheetProtection selectLockedCells="1" selectUnlockedCells="1"/>
  <mergeCells count="12">
    <mergeCell ref="A1:E1"/>
    <mergeCell ref="A9:E9"/>
    <mergeCell ref="A17:E17"/>
    <mergeCell ref="A26:E26"/>
    <mergeCell ref="A34:E34"/>
    <mergeCell ref="A42:E42"/>
    <mergeCell ref="A50:E50"/>
    <mergeCell ref="A58:E58"/>
    <mergeCell ref="A66:E66"/>
    <mergeCell ref="A74:E74"/>
    <mergeCell ref="A82:E82"/>
    <mergeCell ref="A90:E90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2018-04-25T10:16:14Z</cp:lastPrinted>
  <dcterms:modified xsi:type="dcterms:W3CDTF">2018-04-25T10:18:33Z</dcterms:modified>
  <cp:category/>
  <cp:version/>
  <cp:contentType/>
  <cp:contentStatus/>
  <cp:revision>272</cp:revision>
</cp:coreProperties>
</file>